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EA5FD010-AAE1-4295-8EA0-083E5A459C0B}" xr6:coauthVersionLast="45" xr6:coauthVersionMax="45" xr10:uidLastSave="{00000000-0000-0000-0000-000000000000}"/>
  <bookViews>
    <workbookView xWindow="1590" yWindow="190" windowWidth="16420" windowHeight="10150" xr2:uid="{00000000-000D-0000-FFFF-FFFF00000000}"/>
  </bookViews>
  <sheets>
    <sheet name="手作業最尤解" sheetId="2" r:id="rId1"/>
    <sheet name="尤度関数" sheetId="8" r:id="rId2"/>
    <sheet name="尤度グラフ1" sheetId="3" r:id="rId3"/>
    <sheet name="尤度グラフ2" sheetId="6" r:id="rId4"/>
  </sheets>
  <definedNames>
    <definedName name="_Ref12117343" localSheetId="0">手作業最尤解!$I$5</definedName>
    <definedName name="_Ref12117368" localSheetId="0">手作業最尤解!$B$4</definedName>
    <definedName name="_Ref12117445" localSheetId="2">尤度グラフ1!$C$4</definedName>
    <definedName name="_Ref12117623" localSheetId="2">尤度グラフ1!$C$5</definedName>
    <definedName name="_Ref13128351" localSheetId="0">手作業最尤解!$I$4</definedName>
    <definedName name="solver_adj" localSheetId="0" hidden="1">手作業最尤解!$D$6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手作業最尤解!$F$6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8" l="1"/>
  <c r="H7" i="8"/>
  <c r="H8" i="8"/>
  <c r="H9" i="8"/>
  <c r="H10" i="8"/>
  <c r="H11" i="8"/>
  <c r="H12" i="8"/>
  <c r="H13" i="8"/>
  <c r="H14" i="8"/>
  <c r="H5" i="8"/>
  <c r="I13" i="8" l="1"/>
  <c r="D8" i="8"/>
  <c r="I11" i="8"/>
  <c r="I7" i="8"/>
  <c r="I9" i="8"/>
  <c r="E8" i="2" l="1"/>
  <c r="D6" i="8" l="1"/>
  <c r="D7" i="8"/>
  <c r="D9" i="8"/>
  <c r="D10" i="8"/>
  <c r="D11" i="8"/>
  <c r="D12" i="8"/>
  <c r="D5" i="8"/>
  <c r="I5" i="8"/>
  <c r="I6" i="8"/>
  <c r="I8" i="8"/>
  <c r="I10" i="8"/>
  <c r="I12" i="8"/>
  <c r="I14" i="8"/>
  <c r="K19" i="6" l="1"/>
  <c r="J19" i="6"/>
  <c r="I19" i="6"/>
  <c r="H19" i="6"/>
  <c r="G19" i="6"/>
  <c r="F19" i="6"/>
  <c r="E19" i="6"/>
  <c r="K18" i="6"/>
  <c r="J18" i="6"/>
  <c r="I18" i="6"/>
  <c r="H18" i="6"/>
  <c r="G18" i="6"/>
  <c r="F18" i="6"/>
  <c r="E18" i="6"/>
  <c r="K17" i="6"/>
  <c r="J17" i="6"/>
  <c r="I17" i="6"/>
  <c r="H17" i="6"/>
  <c r="G17" i="6"/>
  <c r="F17" i="6"/>
  <c r="E17" i="6"/>
  <c r="K16" i="6"/>
  <c r="J16" i="6"/>
  <c r="I16" i="6"/>
  <c r="H16" i="6"/>
  <c r="G16" i="6"/>
  <c r="F16" i="6"/>
  <c r="E16" i="6"/>
  <c r="K15" i="6"/>
  <c r="J15" i="6"/>
  <c r="I15" i="6"/>
  <c r="H15" i="6"/>
  <c r="G15" i="6"/>
  <c r="F15" i="6"/>
  <c r="E15" i="6"/>
  <c r="K14" i="6"/>
  <c r="J14" i="6"/>
  <c r="I14" i="6"/>
  <c r="H14" i="6"/>
  <c r="G14" i="6"/>
  <c r="F14" i="6"/>
  <c r="E14" i="6"/>
  <c r="K13" i="6"/>
  <c r="J13" i="6"/>
  <c r="I13" i="6"/>
  <c r="H13" i="6"/>
  <c r="G13" i="6"/>
  <c r="F13" i="6"/>
  <c r="E13" i="6"/>
  <c r="K12" i="6"/>
  <c r="J12" i="6"/>
  <c r="I12" i="6"/>
  <c r="H12" i="6"/>
  <c r="G12" i="6"/>
  <c r="F12" i="6"/>
  <c r="E12" i="6"/>
  <c r="K11" i="6"/>
  <c r="J11" i="6"/>
  <c r="I11" i="6"/>
  <c r="H11" i="6"/>
  <c r="G11" i="6"/>
  <c r="F11" i="6"/>
  <c r="E11" i="6"/>
  <c r="J9" i="6" l="1"/>
  <c r="G9" i="6"/>
  <c r="E9" i="6"/>
  <c r="K9" i="6"/>
  <c r="H9" i="6"/>
  <c r="I9" i="6"/>
  <c r="F9" i="6"/>
  <c r="E11" i="3" l="1"/>
  <c r="E12" i="3"/>
  <c r="E13" i="3"/>
  <c r="E14" i="3"/>
  <c r="E15" i="3"/>
  <c r="E16" i="3"/>
  <c r="E17" i="3"/>
  <c r="E18" i="3"/>
  <c r="E19" i="3"/>
  <c r="E9" i="2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F8" i="2"/>
  <c r="F9" i="2" l="1"/>
  <c r="E17" i="2"/>
  <c r="I11" i="3" l="1"/>
  <c r="J11" i="3"/>
  <c r="K11" i="3"/>
  <c r="I12" i="3"/>
  <c r="J12" i="3"/>
  <c r="K12" i="3"/>
  <c r="I13" i="3"/>
  <c r="J13" i="3"/>
  <c r="K13" i="3"/>
  <c r="I14" i="3"/>
  <c r="J14" i="3"/>
  <c r="K14" i="3"/>
  <c r="I15" i="3"/>
  <c r="J15" i="3"/>
  <c r="K15" i="3"/>
  <c r="I16" i="3"/>
  <c r="J16" i="3"/>
  <c r="K16" i="3"/>
  <c r="I17" i="3"/>
  <c r="J17" i="3"/>
  <c r="K17" i="3"/>
  <c r="I18" i="3"/>
  <c r="J18" i="3"/>
  <c r="K18" i="3"/>
  <c r="I19" i="3"/>
  <c r="J19" i="3"/>
  <c r="K19" i="3"/>
  <c r="H19" i="3"/>
  <c r="H18" i="3"/>
  <c r="H17" i="3"/>
  <c r="H16" i="3"/>
  <c r="H15" i="3"/>
  <c r="H14" i="3"/>
  <c r="H13" i="3"/>
  <c r="H12" i="3"/>
  <c r="H11" i="3"/>
  <c r="G19" i="3"/>
  <c r="G18" i="3"/>
  <c r="G17" i="3"/>
  <c r="G16" i="3"/>
  <c r="G15" i="3"/>
  <c r="G14" i="3"/>
  <c r="G13" i="3"/>
  <c r="G12" i="3"/>
  <c r="G11" i="3"/>
  <c r="F11" i="3"/>
  <c r="H9" i="3" l="1"/>
  <c r="K9" i="3"/>
  <c r="J9" i="3"/>
  <c r="I9" i="3"/>
  <c r="G9" i="3"/>
  <c r="F19" i="3"/>
  <c r="F18" i="3"/>
  <c r="F17" i="3"/>
  <c r="F16" i="3"/>
  <c r="F15" i="3"/>
  <c r="F14" i="3"/>
  <c r="F13" i="3"/>
  <c r="F12" i="3"/>
  <c r="G9" i="2"/>
  <c r="G10" i="2"/>
  <c r="G11" i="2"/>
  <c r="G12" i="2"/>
  <c r="G13" i="2"/>
  <c r="G14" i="2"/>
  <c r="G15" i="2"/>
  <c r="G16" i="2"/>
  <c r="G8" i="2"/>
  <c r="D17" i="2"/>
  <c r="F9" i="3" l="1"/>
  <c r="E9" i="3"/>
  <c r="F6" i="2"/>
  <c r="G17" i="2"/>
  <c r="F17" i="2"/>
</calcChain>
</file>

<file path=xl/sharedStrings.xml><?xml version="1.0" encoding="utf-8"?>
<sst xmlns="http://schemas.openxmlformats.org/spreadsheetml/2006/main" count="71" uniqueCount="54">
  <si>
    <t>+</t>
    <phoneticPr fontId="1"/>
  </si>
  <si>
    <t>-</t>
    <phoneticPr fontId="1"/>
  </si>
  <si>
    <r>
      <rPr>
        <sz val="10"/>
        <color theme="1"/>
        <rFont val="ＭＳ Ｐ明朝"/>
        <family val="1"/>
        <charset val="128"/>
      </rPr>
      <t>畑村，奥野，津村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共訳（</t>
    </r>
    <r>
      <rPr>
        <sz val="10"/>
        <color theme="1"/>
        <rFont val="Times New Roman"/>
        <family val="1"/>
      </rPr>
      <t>1972</t>
    </r>
    <r>
      <rPr>
        <sz val="10"/>
        <color theme="1"/>
        <rFont val="ＭＳ Ｐ明朝"/>
        <family val="1"/>
        <charset val="128"/>
      </rPr>
      <t>）の第</t>
    </r>
    <r>
      <rPr>
        <sz val="10"/>
        <color theme="1"/>
        <rFont val="Times New Roman"/>
        <family val="1"/>
      </rPr>
      <t>8.14</t>
    </r>
    <r>
      <rPr>
        <sz val="10"/>
        <color theme="1"/>
        <rFont val="ＭＳ Ｐ明朝"/>
        <family val="1"/>
        <charset val="128"/>
      </rPr>
      <t>節に</t>
    </r>
    <r>
      <rPr>
        <sz val="10"/>
        <color theme="1"/>
        <rFont val="Times New Roman"/>
        <family val="1"/>
      </rPr>
      <t>Phleum praetense</t>
    </r>
    <r>
      <rPr>
        <sz val="10"/>
        <color theme="1"/>
        <rFont val="ＭＳ Ｐ明朝"/>
        <family val="1"/>
        <charset val="128"/>
      </rPr>
      <t>（イチゴツナギ）</t>
    </r>
  </si>
  <si>
    <r>
      <rPr>
        <sz val="10"/>
        <color theme="1"/>
        <rFont val="ＭＳ Ｐ明朝"/>
        <family val="1"/>
        <charset val="128"/>
      </rPr>
      <t>計</t>
    </r>
    <rPh sb="0" eb="1">
      <t>ケイ</t>
    </rPh>
    <phoneticPr fontId="1"/>
  </si>
  <si>
    <r>
      <rPr>
        <sz val="10"/>
        <color theme="1"/>
        <rFont val="ＭＳ Ｐ明朝"/>
        <family val="1"/>
        <charset val="128"/>
      </rPr>
      <t>差分</t>
    </r>
    <rPh sb="0" eb="2">
      <t>サブン</t>
    </rPh>
    <phoneticPr fontId="1"/>
  </si>
  <si>
    <r>
      <rPr>
        <sz val="10"/>
        <color theme="1"/>
        <rFont val="ＭＳ Ｐ明朝"/>
        <family val="1"/>
        <charset val="128"/>
      </rPr>
      <t>積</t>
    </r>
    <rPh sb="0" eb="1">
      <t>セキ</t>
    </rPh>
    <phoneticPr fontId="1"/>
  </si>
  <si>
    <r>
      <rPr>
        <sz val="10"/>
        <color theme="1"/>
        <rFont val="ＭＳ Ｐ明朝"/>
        <family val="1"/>
        <charset val="128"/>
      </rPr>
      <t>和</t>
    </r>
    <rPh sb="0" eb="1">
      <t>ワ</t>
    </rPh>
    <phoneticPr fontId="1"/>
  </si>
  <si>
    <t>i</t>
    <phoneticPr fontId="1"/>
  </si>
  <si>
    <r>
      <rPr>
        <sz val="10"/>
        <color theme="1"/>
        <rFont val="ＭＳ Ｐ明朝"/>
        <family val="1"/>
        <charset val="128"/>
      </rPr>
      <t>母数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μ^</t>
    </r>
    <rPh sb="0" eb="2">
      <t>ボスウ</t>
    </rPh>
    <phoneticPr fontId="1"/>
  </si>
  <si>
    <r>
      <t xml:space="preserve"> </t>
    </r>
    <r>
      <rPr>
        <i/>
        <sz val="10"/>
        <color theme="1"/>
        <rFont val="Times New Roman"/>
        <family val="1"/>
      </rPr>
      <t>μ^</t>
    </r>
    <r>
      <rPr>
        <sz val="10"/>
        <color theme="1"/>
        <rFont val="ＭＳ Ｐ明朝"/>
        <family val="1"/>
        <charset val="128"/>
      </rPr>
      <t>増減</t>
    </r>
    <rPh sb="3" eb="5">
      <t>ゾウゲン</t>
    </rPh>
    <phoneticPr fontId="1"/>
  </si>
  <si>
    <r>
      <rPr>
        <sz val="10"/>
        <color theme="1"/>
        <rFont val="Times New Roman"/>
        <family val="1"/>
      </rPr>
      <t xml:space="preserve">ln </t>
    </r>
    <r>
      <rPr>
        <i/>
        <sz val="10"/>
        <color theme="1"/>
        <rFont val="Times New Roman"/>
        <family val="1"/>
      </rPr>
      <t>L</t>
    </r>
    <phoneticPr fontId="1"/>
  </si>
  <si>
    <t>j</t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</si>
  <si>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</si>
  <si>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</si>
  <si>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</si>
  <si>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</si>
  <si>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</si>
  <si>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</si>
  <si>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</t>
    </r>
    <phoneticPr fontId="1"/>
  </si>
  <si>
    <r>
      <t xml:space="preserve"> </t>
    </r>
    <r>
      <rPr>
        <i/>
        <sz val="10"/>
        <color theme="1"/>
        <rFont val="Times New Roman"/>
        <family val="1"/>
      </rPr>
      <t>y</t>
    </r>
    <phoneticPr fontId="1"/>
  </si>
  <si>
    <r>
      <t xml:space="preserve"> </t>
    </r>
    <r>
      <rPr>
        <i/>
        <sz val="10"/>
        <color theme="1"/>
        <rFont val="Times New Roman"/>
        <family val="1"/>
      </rPr>
      <t xml:space="preserve">n </t>
    </r>
    <phoneticPr fontId="1"/>
  </si>
  <si>
    <r>
      <rPr>
        <sz val="10"/>
        <color theme="1"/>
        <rFont val="ＭＳ Ｐ明朝"/>
        <family val="1"/>
        <charset val="128"/>
      </rPr>
      <t>観測
度数</t>
    </r>
    <r>
      <rPr>
        <sz val="10"/>
        <color theme="1"/>
        <rFont val="Times New Roman"/>
        <family val="1"/>
      </rPr>
      <t xml:space="preserve">   
</t>
    </r>
    <r>
      <rPr>
        <i/>
        <sz val="10"/>
        <color theme="1"/>
        <rFont val="Times New Roman"/>
        <family val="1"/>
      </rPr>
      <t>n</t>
    </r>
    <rPh sb="0" eb="2">
      <t>カンソク</t>
    </rPh>
    <rPh sb="3" eb="5">
      <t>ドスウ</t>
    </rPh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</si>
  <si>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sz val="10"/>
        <color theme="1"/>
        <rFont val="Times New Roman"/>
        <family val="1"/>
      </rPr>
      <t xml:space="preserve">= </t>
    </r>
    <phoneticPr fontId="1"/>
  </si>
  <si>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を変化</t>
    </r>
    <rPh sb="2" eb="4">
      <t>ヘンカ</t>
    </rPh>
    <phoneticPr fontId="1"/>
  </si>
  <si>
    <r>
      <t>μ</t>
    </r>
    <r>
      <rPr>
        <sz val="10"/>
        <color theme="1"/>
        <rFont val="ＭＳ Ｐ明朝"/>
        <family val="1"/>
        <charset val="128"/>
      </rPr>
      <t>を固定</t>
    </r>
    <rPh sb="2" eb="4">
      <t>コテイ</t>
    </rPh>
    <phoneticPr fontId="1"/>
  </si>
  <si>
    <r>
      <rPr>
        <i/>
        <sz val="10"/>
        <color theme="1"/>
        <rFont val="Times New Roman"/>
        <family val="1"/>
      </rPr>
      <t>y</t>
    </r>
    <r>
      <rPr>
        <sz val="10"/>
        <color theme="1"/>
        <rFont val="ＭＳ Ｐ明朝"/>
        <family val="1"/>
        <charset val="128"/>
      </rPr>
      <t>を固定</t>
    </r>
    <rPh sb="2" eb="4">
      <t>コテイ</t>
    </rPh>
    <phoneticPr fontId="1"/>
  </si>
  <si>
    <r>
      <t>μ</t>
    </r>
    <r>
      <rPr>
        <sz val="10"/>
        <color theme="1"/>
        <rFont val="ＭＳ Ｐ明朝"/>
        <family val="1"/>
        <charset val="128"/>
      </rPr>
      <t>を変化</t>
    </r>
    <r>
      <rPr>
        <i/>
        <sz val="10"/>
        <color theme="1"/>
        <rFont val="Times New Roman"/>
        <family val="1"/>
      </rPr>
      <t xml:space="preserve"> </t>
    </r>
    <rPh sb="2" eb="4">
      <t>ヘンカ</t>
    </rPh>
    <phoneticPr fontId="1"/>
  </si>
  <si>
    <t>対数尤度</t>
    <rPh sb="0" eb="2">
      <t>タイスウ</t>
    </rPh>
    <rPh sb="2" eb="4">
      <t>ユウド</t>
    </rPh>
    <phoneticPr fontId="1"/>
  </si>
  <si>
    <t xml:space="preserve"> μ^=</t>
    <phoneticPr fontId="1"/>
  </si>
  <si>
    <r>
      <rPr>
        <sz val="10"/>
        <color theme="1"/>
        <rFont val="ＭＳ Ｐ明朝"/>
        <family val="1"/>
        <charset val="128"/>
      </rPr>
      <t xml:space="preserve">有害種
子の数
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y</t>
    </r>
    <rPh sb="0" eb="2">
      <t>ユウガイ</t>
    </rPh>
    <rPh sb="2" eb="3">
      <t>タネ</t>
    </rPh>
    <rPh sb="4" eb="5">
      <t>コ</t>
    </rPh>
    <phoneticPr fontId="1"/>
  </si>
  <si>
    <r>
      <t xml:space="preserve">           </t>
    </r>
    <r>
      <rPr>
        <i/>
        <sz val="10"/>
        <color theme="1"/>
        <rFont val="Times New Roman"/>
        <family val="1"/>
      </rPr>
      <t>μ^</t>
    </r>
    <phoneticPr fontId="1"/>
  </si>
  <si>
    <r>
      <rPr>
        <sz val="10"/>
        <color theme="1"/>
        <rFont val="ＭＳ Ｐ明朝"/>
        <family val="1"/>
        <charset val="128"/>
      </rPr>
      <t>対数尤度</t>
    </r>
    <r>
      <rPr>
        <sz val="10"/>
        <color theme="1"/>
        <rFont val="Times New Roman"/>
        <family val="1"/>
      </rPr>
      <t xml:space="preserve"> ln </t>
    </r>
    <r>
      <rPr>
        <i/>
        <sz val="10"/>
        <color theme="1"/>
        <rFont val="Times New Roman"/>
        <family val="1"/>
      </rPr>
      <t>L</t>
    </r>
    <rPh sb="0" eb="2">
      <t>タイスウ</t>
    </rPh>
    <rPh sb="2" eb="4">
      <t>ユウド</t>
    </rPh>
    <phoneticPr fontId="1"/>
  </si>
  <si>
    <r>
      <t xml:space="preserve"> </t>
    </r>
    <r>
      <rPr>
        <i/>
        <sz val="10"/>
        <color theme="1"/>
        <rFont val="Times New Roman"/>
        <family val="1"/>
      </rPr>
      <t>μ^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</si>
  <si>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L.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</si>
  <si>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L.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</si>
  <si>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L.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</si>
  <si>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L.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</si>
  <si>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L.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</si>
  <si>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i/>
        <sz val="10"/>
        <color theme="1"/>
        <rFont val="Times New Roman"/>
        <family val="1"/>
      </rPr>
      <t>L.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</si>
  <si>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t xml:space="preserve">ln </t>
    </r>
    <r>
      <rPr>
        <b/>
        <i/>
        <sz val="10"/>
        <color theme="1"/>
        <rFont val="Times New Roman"/>
        <family val="1"/>
      </rPr>
      <t>L.</t>
    </r>
    <r>
      <rPr>
        <b/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</si>
  <si>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color theme="1"/>
        <rFont val="ＭＳ Ｐ明朝"/>
        <family val="1"/>
        <charset val="128"/>
      </rPr>
      <t xml:space="preserve">ポアソン
確率
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Ph sb="5" eb="7">
      <t>カクリツ</t>
    </rPh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</si>
  <si>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ＭＳ Ｐ明朝"/>
        <family val="1"/>
        <charset val="128"/>
      </rPr>
      <t xml:space="preserve">個のポア
ソン確率
</t>
    </r>
    <r>
      <rPr>
        <i/>
        <sz val="10"/>
        <color theme="1"/>
        <rFont val="Times New Roman"/>
        <family val="1"/>
      </rPr>
      <t>P</t>
    </r>
    <r>
      <rPr>
        <i/>
        <vertAlign val="superscript"/>
        <sz val="10"/>
        <color theme="1"/>
        <rFont val="Times New Roman"/>
        <family val="1"/>
      </rPr>
      <t>n</t>
    </r>
    <r>
      <rPr>
        <sz val="10"/>
        <color theme="1"/>
        <rFont val="ＭＳ Ｐ明朝"/>
        <family val="1"/>
        <charset val="128"/>
      </rPr>
      <t>：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尤度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</si>
  <si>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rPr>
        <sz val="10"/>
        <color theme="1"/>
        <rFont val="ＭＳ Ｐ明朝"/>
        <family val="1"/>
        <charset val="128"/>
      </rPr>
      <t xml:space="preserve">対数尤度
</t>
    </r>
    <r>
      <rPr>
        <sz val="10"/>
        <color theme="1"/>
        <rFont val="Times New Roman"/>
        <family val="1"/>
      </rPr>
      <t>ln(</t>
    </r>
    <r>
      <rPr>
        <i/>
        <sz val="10"/>
        <color theme="1"/>
        <rFont val="Times New Roman"/>
        <family val="1"/>
      </rPr>
      <t>P</t>
    </r>
    <r>
      <rPr>
        <i/>
        <vertAlign val="superscript"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 xml:space="preserve">)
ln 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rPh sb="0" eb="2">
      <t>タイスウ</t>
    </rPh>
    <rPh sb="2" eb="4">
      <t>ユウド</t>
    </rPh>
    <phoneticPr fontId="1"/>
  </si>
  <si>
    <r>
      <rPr>
        <sz val="10"/>
        <color theme="1"/>
        <rFont val="ＭＳ Ｐ明朝"/>
        <family val="2"/>
        <charset val="128"/>
      </rPr>
      <t>確率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</t>
    </r>
    <rPh sb="0" eb="2">
      <t>カクリツ</t>
    </rPh>
    <phoneticPr fontId="1"/>
  </si>
  <si>
    <r>
      <rPr>
        <sz val="10"/>
        <color theme="1"/>
        <rFont val="ＭＳ Ｐ明朝"/>
        <family val="2"/>
        <charset val="128"/>
      </rPr>
      <t>尤度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 xml:space="preserve"> L</t>
    </r>
    <r>
      <rPr>
        <vertAlign val="subscript"/>
        <sz val="10"/>
        <color theme="1"/>
        <rFont val="Times New Roman"/>
        <family val="1"/>
      </rPr>
      <t xml:space="preserve">i </t>
    </r>
    <rPh sb="0" eb="2">
      <t>ユウド</t>
    </rPh>
    <phoneticPr fontId="1"/>
  </si>
  <si>
    <r>
      <t>表</t>
    </r>
    <r>
      <rPr>
        <sz val="11"/>
        <color theme="1"/>
        <rFont val="Times New Roman"/>
        <family val="1"/>
      </rPr>
      <t xml:space="preserve">2.1  </t>
    </r>
    <r>
      <rPr>
        <sz val="11"/>
        <color theme="1"/>
        <rFont val="ＭＳ 明朝"/>
        <family val="1"/>
        <charset val="128"/>
      </rPr>
      <t>初期値</t>
    </r>
    <r>
      <rPr>
        <sz val="11"/>
        <color theme="1"/>
        <rFont val="Times New Roman"/>
        <family val="1"/>
      </rPr>
      <t xml:space="preserve"> = 2.0</t>
    </r>
    <r>
      <rPr>
        <sz val="11"/>
        <color theme="1"/>
        <rFont val="ＭＳ 明朝"/>
        <family val="1"/>
        <charset val="128"/>
      </rPr>
      <t>に対する対数尤度の計算シート</t>
    </r>
  </si>
  <si>
    <r>
      <t>表</t>
    </r>
    <r>
      <rPr>
        <sz val="11"/>
        <color theme="1"/>
        <rFont val="Times New Roman"/>
        <family val="1"/>
      </rPr>
      <t xml:space="preserve">2.2  </t>
    </r>
    <r>
      <rPr>
        <sz val="11"/>
        <color theme="1"/>
        <rFont val="ＭＳ 明朝"/>
        <family val="1"/>
        <charset val="128"/>
      </rPr>
      <t>確率関数と尤度関数の違い</t>
    </r>
  </si>
  <si>
    <r>
      <t>表</t>
    </r>
    <r>
      <rPr>
        <sz val="11"/>
        <color theme="1"/>
        <rFont val="Times New Roman"/>
        <family val="1"/>
      </rPr>
      <t xml:space="preserve">2.3  </t>
    </r>
    <r>
      <rPr>
        <sz val="11"/>
        <color theme="1"/>
        <rFont val="ＭＳ 明朝"/>
        <family val="1"/>
        <charset val="128"/>
      </rPr>
      <t>逐次的な挟み撃ち法による最尤解</t>
    </r>
  </si>
  <si>
    <r>
      <t>表</t>
    </r>
    <r>
      <rPr>
        <sz val="11"/>
        <color theme="1"/>
        <rFont val="Times New Roman"/>
        <family val="1"/>
      </rPr>
      <t xml:space="preserve">2.4  </t>
    </r>
    <r>
      <rPr>
        <sz val="11"/>
        <color theme="1"/>
        <rFont val="ＭＳ 明朝"/>
        <family val="1"/>
        <charset val="128"/>
      </rPr>
      <t>対数尤度のグラフ化のための計算</t>
    </r>
  </si>
  <si>
    <r>
      <t>図</t>
    </r>
    <r>
      <rPr>
        <sz val="11"/>
        <color theme="1"/>
        <rFont val="Times New Roman"/>
        <family val="1"/>
      </rPr>
      <t xml:space="preserve">2.1  </t>
    </r>
  </si>
  <si>
    <t>μ＾を変化させた場合の対数尤度関数</t>
    <phoneticPr fontId="1"/>
  </si>
  <si>
    <r>
      <rPr>
        <b/>
        <sz val="10"/>
        <color theme="1"/>
        <rFont val="ＭＳ Ｐ明朝"/>
        <family val="1"/>
        <charset val="128"/>
      </rPr>
      <t>最尤解</t>
    </r>
    <rPh sb="0" eb="2">
      <t>サイユウ</t>
    </rPh>
    <rPh sb="2" eb="3">
      <t>カイ</t>
    </rPh>
    <phoneticPr fontId="1"/>
  </si>
  <si>
    <r>
      <t xml:space="preserve">ln </t>
    </r>
    <r>
      <rPr>
        <b/>
        <i/>
        <sz val="10"/>
        <color theme="1"/>
        <rFont val="Times New Roman"/>
        <family val="1"/>
      </rPr>
      <t>L</t>
    </r>
    <r>
      <rPr>
        <b/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</si>
  <si>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2.5</t>
    </r>
    <rPh sb="0" eb="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</si>
</sst>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_ "/>
    <numFmt numFmtId="177" formatCode="0.0000"/>
    <numFmt numFmtId="178" formatCode="0.0000_ "/>
    <numFmt numFmtId="179" formatCode="0.0000E+00"/>
    <numFmt numFmtId="180" formatCode="0.0000000_ "/>
    <numFmt numFmtId="181" formatCode="#,##0.0000_ "/>
    <numFmt numFmtId="182" formatCode="0.0000000"/>
    <numFmt numFmtId="183" formatCode="0.0"/>
    <numFmt numFmtId="184" formatCode="0.000"/>
  </numFmts>
  <fonts count="1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i/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10"/>
      <color theme="1"/>
      <name val="Times New Roman"/>
      <family val="2"/>
      <charset val="128"/>
    </font>
    <font>
      <b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b/>
      <sz val="11"/>
      <color theme="1"/>
      <name val="ＭＳ Ｐ明朝"/>
      <family val="2"/>
      <charset val="128"/>
    </font>
    <font>
      <b/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 indent="1"/>
    </xf>
    <xf numFmtId="178" fontId="3" fillId="0" borderId="0" xfId="0" applyNumberFormat="1" applyFont="1" applyAlignment="1">
      <alignment horizontal="right" vertical="center"/>
    </xf>
    <xf numFmtId="179" fontId="3" fillId="0" borderId="0" xfId="0" applyNumberFormat="1" applyFont="1">
      <alignment vertical="center"/>
    </xf>
    <xf numFmtId="181" fontId="3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82" fontId="3" fillId="0" borderId="3" xfId="0" applyNumberFormat="1" applyFont="1" applyBorder="1">
      <alignment vertical="center"/>
    </xf>
    <xf numFmtId="182" fontId="3" fillId="0" borderId="0" xfId="0" applyNumberFormat="1" applyFont="1">
      <alignment vertical="center"/>
    </xf>
    <xf numFmtId="180" fontId="3" fillId="0" borderId="0" xfId="0" applyNumberFormat="1" applyFont="1">
      <alignment vertical="center"/>
    </xf>
    <xf numFmtId="179" fontId="3" fillId="0" borderId="1" xfId="0" quotePrefix="1" applyNumberFormat="1" applyFont="1" applyBorder="1">
      <alignment vertical="center"/>
    </xf>
    <xf numFmtId="182" fontId="3" fillId="0" borderId="2" xfId="0" applyNumberFormat="1" applyFont="1" applyBorder="1">
      <alignment vertical="center"/>
    </xf>
    <xf numFmtId="180" fontId="3" fillId="0" borderId="2" xfId="0" applyNumberFormat="1" applyFont="1" applyBorder="1">
      <alignment vertical="center"/>
    </xf>
    <xf numFmtId="176" fontId="3" fillId="0" borderId="2" xfId="0" applyNumberFormat="1" applyFont="1" applyBorder="1" applyAlignment="1">
      <alignment horizontal="right" vertical="center" indent="1"/>
    </xf>
    <xf numFmtId="178" fontId="3" fillId="0" borderId="2" xfId="0" applyNumberFormat="1" applyFont="1" applyBorder="1">
      <alignment vertical="center"/>
    </xf>
    <xf numFmtId="0" fontId="3" fillId="0" borderId="1" xfId="0" applyFont="1" applyBorder="1" applyAlignment="1">
      <alignment horizontal="right" vertical="center" indent="1"/>
    </xf>
    <xf numFmtId="178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3" fillId="0" borderId="2" xfId="0" applyNumberFormat="1" applyFont="1" applyBorder="1">
      <alignment vertical="center"/>
    </xf>
    <xf numFmtId="0" fontId="3" fillId="0" borderId="2" xfId="0" applyFont="1" applyBorder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78" fontId="3" fillId="0" borderId="1" xfId="0" quotePrefix="1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3" fontId="3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184" fontId="3" fillId="0" borderId="1" xfId="0" applyNumberFormat="1" applyFont="1" applyBorder="1" applyAlignment="1">
      <alignment horizontal="right" vertical="center" indent="1"/>
    </xf>
    <xf numFmtId="177" fontId="10" fillId="2" borderId="4" xfId="0" applyNumberFormat="1" applyFont="1" applyFill="1" applyBorder="1" applyAlignment="1">
      <alignment horizontal="center" vertical="center"/>
    </xf>
    <xf numFmtId="181" fontId="10" fillId="2" borderId="4" xfId="0" applyNumberFormat="1" applyFont="1" applyFill="1" applyBorder="1">
      <alignment vertical="center"/>
    </xf>
    <xf numFmtId="0" fontId="10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182" fontId="10" fillId="2" borderId="0" xfId="0" applyNumberFormat="1" applyFont="1" applyFill="1">
      <alignment vertical="center"/>
    </xf>
    <xf numFmtId="180" fontId="10" fillId="2" borderId="0" xfId="0" applyNumberFormat="1" applyFont="1" applyFill="1">
      <alignment vertical="center"/>
    </xf>
    <xf numFmtId="0" fontId="10" fillId="2" borderId="3" xfId="0" applyFont="1" applyFill="1" applyBorder="1" applyAlignment="1">
      <alignment horizontal="center" vertical="center"/>
    </xf>
    <xf numFmtId="184" fontId="10" fillId="2" borderId="1" xfId="0" applyNumberFormat="1" applyFont="1" applyFill="1" applyBorder="1" applyAlignment="1">
      <alignment horizontal="right" vertical="center" indent="1"/>
    </xf>
    <xf numFmtId="0" fontId="10" fillId="2" borderId="1" xfId="0" applyFont="1" applyFill="1" applyBorder="1" applyAlignment="1">
      <alignment horizontal="center" vertical="center" wrapText="1"/>
    </xf>
    <xf numFmtId="178" fontId="10" fillId="2" borderId="0" xfId="0" applyNumberFormat="1" applyFont="1" applyFill="1">
      <alignment vertical="center"/>
    </xf>
    <xf numFmtId="178" fontId="10" fillId="2" borderId="2" xfId="0" applyNumberFormat="1" applyFont="1" applyFill="1" applyBorder="1">
      <alignment vertical="center"/>
    </xf>
    <xf numFmtId="0" fontId="5" fillId="0" borderId="0" xfId="0" applyFont="1">
      <alignment vertical="center"/>
    </xf>
    <xf numFmtId="176" fontId="10" fillId="2" borderId="0" xfId="0" applyNumberFormat="1" applyFont="1" applyFill="1" applyAlignment="1">
      <alignment horizontal="center" vertical="center"/>
    </xf>
    <xf numFmtId="176" fontId="10" fillId="2" borderId="0" xfId="0" applyNumberFormat="1" applyFont="1" applyFill="1">
      <alignment vertical="center"/>
    </xf>
    <xf numFmtId="0" fontId="10" fillId="2" borderId="0" xfId="0" applyFont="1" applyFill="1" applyAlignment="1">
      <alignment horizontal="right" vertical="center"/>
    </xf>
    <xf numFmtId="178" fontId="10" fillId="2" borderId="0" xfId="0" applyNumberFormat="1" applyFont="1" applyFill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0" fillId="2" borderId="0" xfId="0" applyNumberFormat="1" applyFont="1" applyFill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85371471423215"/>
          <c:y val="8.59375E-2"/>
          <c:w val="0.59715946221008087"/>
          <c:h val="0.65681040846456706"/>
        </c:manualLayout>
      </c:layou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尤度関数!$F$5:$F$14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numCache>
            </c:numRef>
          </c:xVal>
          <c:yVal>
            <c:numRef>
              <c:f>尤度関数!$H$5:$H$14</c:f>
              <c:numCache>
                <c:formatCode>0.0000_ </c:formatCode>
                <c:ptCount val="10"/>
                <c:pt idx="0">
                  <c:v>4.7561471225035699E-2</c:v>
                </c:pt>
                <c:pt idx="1">
                  <c:v>9.0483741803595974E-2</c:v>
                </c:pt>
                <c:pt idx="2">
                  <c:v>0.30326532985631671</c:v>
                </c:pt>
                <c:pt idx="3">
                  <c:v>0.36787944117144233</c:v>
                </c:pt>
                <c:pt idx="4">
                  <c:v>0.33469524022264474</c:v>
                </c:pt>
                <c:pt idx="5">
                  <c:v>0.27067056647322535</c:v>
                </c:pt>
                <c:pt idx="6">
                  <c:v>0.14936120510359185</c:v>
                </c:pt>
                <c:pt idx="7">
                  <c:v>7.3262555554936715E-2</c:v>
                </c:pt>
                <c:pt idx="8">
                  <c:v>3.368973499542733E-2</c:v>
                </c:pt>
                <c:pt idx="9">
                  <c:v>1.4872513059998151E-2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9C-4318-9213-682014C7C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287264"/>
        <c:axId val="998285624"/>
      </c:scatterChart>
      <c:valAx>
        <c:axId val="998287264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μ</a:t>
                </a:r>
                <a:r>
                  <a:rPr lang="ja-JP" altLang="en-US"/>
                  <a:t>を変化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8285624"/>
        <c:crosses val="autoZero"/>
        <c:crossBetween val="midCat"/>
        <c:majorUnit val="1"/>
      </c:valAx>
      <c:valAx>
        <c:axId val="99828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尤度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98287264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83285040475485"/>
          <c:y val="5.8318093853352855E-2"/>
          <c:w val="0.6567136831412782"/>
          <c:h val="0.77553095850014842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尤度グラフ1!$E$8:$K$8</c:f>
              <c:numCache>
                <c:formatCode>0.000</c:formatCode>
                <c:ptCount val="7"/>
                <c:pt idx="0">
                  <c:v>2.95</c:v>
                </c:pt>
                <c:pt idx="1">
                  <c:v>2.9750000000000001</c:v>
                </c:pt>
                <c:pt idx="2">
                  <c:v>3</c:v>
                </c:pt>
                <c:pt idx="3">
                  <c:v>3.0249999999999999</c:v>
                </c:pt>
                <c:pt idx="4">
                  <c:v>3.05</c:v>
                </c:pt>
                <c:pt idx="5">
                  <c:v>3.0750000000000002</c:v>
                </c:pt>
                <c:pt idx="6">
                  <c:v>3.1</c:v>
                </c:pt>
              </c:numCache>
            </c:numRef>
          </c:xVal>
          <c:yVal>
            <c:numRef>
              <c:f>尤度グラフ1!$E$9:$K$9</c:f>
              <c:numCache>
                <c:formatCode>0.0000_ </c:formatCode>
                <c:ptCount val="7"/>
                <c:pt idx="0">
                  <c:v>-191.0334303308361</c:v>
                </c:pt>
                <c:pt idx="1">
                  <c:v>-190.98552521166019</c:v>
                </c:pt>
                <c:pt idx="2">
                  <c:v>-190.95852330918726</c:v>
                </c:pt>
                <c:pt idx="3">
                  <c:v>-190.9520776760375</c:v>
                </c:pt>
                <c:pt idx="4">
                  <c:v>-190.9658499316289</c:v>
                </c:pt>
                <c:pt idx="5">
                  <c:v>-190.99950998243725</c:v>
                </c:pt>
                <c:pt idx="6">
                  <c:v>-191.05273575358194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13-4752-9CAE-AC4A15B02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23936"/>
        <c:axId val="113222400"/>
      </c:scatterChart>
      <c:valAx>
        <c:axId val="11322393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 b="0" i="1"/>
                  <a:t>μ</a:t>
                </a:r>
                <a:endParaRPr lang="ja-JP" altLang="en-US" b="0" i="1"/>
              </a:p>
            </c:rich>
          </c:tx>
          <c:layout>
            <c:manualLayout>
              <c:xMode val="edge"/>
              <c:yMode val="edge"/>
              <c:x val="0.51832611603457823"/>
              <c:y val="0.91233100957921665"/>
            </c:manualLayout>
          </c:layout>
          <c:overlay val="0"/>
        </c:title>
        <c:numFmt formatCode="#,##0.00_);[Red]\(#,##0.00\)" sourceLinked="0"/>
        <c:majorTickMark val="out"/>
        <c:minorTickMark val="none"/>
        <c:tickLblPos val="nextTo"/>
        <c:crossAx val="113222400"/>
        <c:crossesAt val="-191.25"/>
        <c:crossBetween val="midCat"/>
      </c:valAx>
      <c:valAx>
        <c:axId val="113222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 b="0"/>
                  <a:t>対数尤度</a:t>
                </a:r>
                <a:endParaRPr lang="en-US" altLang="ja-JP" b="0"/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</c:title>
        <c:numFmt formatCode="0.00_ " sourceLinked="0"/>
        <c:majorTickMark val="out"/>
        <c:minorTickMark val="none"/>
        <c:tickLblPos val="nextTo"/>
        <c:crossAx val="113223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702791270369226"/>
          <c:y val="7.3604894929535078E-2"/>
          <c:w val="0.6567136831412782"/>
          <c:h val="0.77553095850014842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尤度グラフ2!$E$8:$K$8</c:f>
              <c:numCache>
                <c:formatCode>General</c:formatCode>
                <c:ptCount val="7"/>
                <c:pt idx="0">
                  <c:v>3.0139999999999998</c:v>
                </c:pt>
                <c:pt idx="1">
                  <c:v>3.016</c:v>
                </c:pt>
                <c:pt idx="2">
                  <c:v>3.0179999999999998</c:v>
                </c:pt>
                <c:pt idx="3" formatCode="0.000">
                  <c:v>3.02</c:v>
                </c:pt>
                <c:pt idx="4">
                  <c:v>3.0219999999999998</c:v>
                </c:pt>
                <c:pt idx="5">
                  <c:v>3.024</c:v>
                </c:pt>
                <c:pt idx="6">
                  <c:v>3.0259999999999998</c:v>
                </c:pt>
              </c:numCache>
            </c:numRef>
          </c:xVal>
          <c:yVal>
            <c:numRef>
              <c:f>尤度グラフ2!$E$9:$K$9</c:f>
              <c:numCache>
                <c:formatCode>0.0000_ </c:formatCode>
                <c:ptCount val="7"/>
                <c:pt idx="0">
                  <c:v>-190.95240309447382</c:v>
                </c:pt>
                <c:pt idx="1">
                  <c:v>-190.9520515118177</c:v>
                </c:pt>
                <c:pt idx="2">
                  <c:v>-190.95183009263317</c:v>
                </c:pt>
                <c:pt idx="3">
                  <c:v>-190.95173866446137</c:v>
                </c:pt>
                <c:pt idx="4">
                  <c:v>-190.95177705518557</c:v>
                </c:pt>
                <c:pt idx="5">
                  <c:v>-190.95194509303093</c:v>
                </c:pt>
                <c:pt idx="6">
                  <c:v>-190.95224260656315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18-4BAF-802E-6DD04D934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23936"/>
        <c:axId val="113222400"/>
      </c:scatterChart>
      <c:valAx>
        <c:axId val="11322393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 b="0" i="1"/>
                  <a:t>μ</a:t>
                </a:r>
                <a:endParaRPr lang="ja-JP" altLang="en-US" b="0" i="1"/>
              </a:p>
            </c:rich>
          </c:tx>
          <c:layout>
            <c:manualLayout>
              <c:xMode val="edge"/>
              <c:yMode val="edge"/>
              <c:x val="0.51832611603457823"/>
              <c:y val="0.91233100957921665"/>
            </c:manualLayout>
          </c:layout>
          <c:overlay val="0"/>
        </c:title>
        <c:numFmt formatCode="#,##0.000_);[Red]\(#,##0.000\)" sourceLinked="0"/>
        <c:majorTickMark val="out"/>
        <c:minorTickMark val="none"/>
        <c:tickLblPos val="nextTo"/>
        <c:crossAx val="113222400"/>
        <c:crossesAt val="-191.25"/>
        <c:crossBetween val="midCat"/>
        <c:majorUnit val="4.000000000000001E-3"/>
      </c:valAx>
      <c:valAx>
        <c:axId val="1132224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 b="0"/>
                  <a:t>対数尤度</a:t>
                </a:r>
                <a:endParaRPr lang="en-US" altLang="ja-JP" b="0"/>
              </a:p>
              <a:p>
                <a:pPr>
                  <a:defRPr/>
                </a:pPr>
                <a:endParaRPr lang="ja-JP" altLang="en-US"/>
              </a:p>
            </c:rich>
          </c:tx>
          <c:overlay val="0"/>
        </c:title>
        <c:numFmt formatCode="0.0000_ " sourceLinked="0"/>
        <c:majorTickMark val="out"/>
        <c:minorTickMark val="none"/>
        <c:tickLblPos val="nextTo"/>
        <c:crossAx val="113223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254000</xdr:colOff>
      <xdr:row>15</xdr:row>
      <xdr:rowOff>31750</xdr:rowOff>
    </xdr:from>
    <xdr:to>
      <xdr:col>8</xdr:col>
      <xdr:colOff>558800</xdr:colOff>
      <xdr:row>27</xdr:row>
      <xdr:rowOff>44450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C12D1054-1B67-4E93-9B3D-7D1D4F8BB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387350</xdr:colOff>
      <xdr:row>15</xdr:row>
      <xdr:rowOff>0</xdr:rowOff>
    </xdr:from>
    <xdr:to>
      <xdr:col>4</xdr:col>
      <xdr:colOff>130175</xdr:colOff>
      <xdr:row>27</xdr:row>
      <xdr:rowOff>106045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AF4E5DE-E524-4F43-BC07-1BA0A5249945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350" y="2514600"/>
          <a:ext cx="2168525" cy="20872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381001</xdr:colOff>
      <xdr:row>20</xdr:row>
      <xdr:rowOff>117475</xdr:rowOff>
    </xdr:from>
    <xdr:to>
      <xdr:col>8</xdr:col>
      <xdr:colOff>457200</xdr:colOff>
      <xdr:row>35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279401</xdr:colOff>
      <xdr:row>20</xdr:row>
      <xdr:rowOff>117475</xdr:rowOff>
    </xdr:from>
    <xdr:to>
      <xdr:col>8</xdr:col>
      <xdr:colOff>374651</xdr:colOff>
      <xdr:row>35</xdr:row>
      <xdr:rowOff>133350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266AF15-26F4-460C-8486-961B648F9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9"/>
  <sheetViews>
    <sheetView tabSelected="1" zoomScaleNormal="100" workbookViewId="0"/>
  </sheetViews>
  <sheetFormatPr defaultColWidth="8.7265625" defaultRowHeight="13" x14ac:dyDescent="0.2"/>
  <cols>
    <col min="1" max="1" width="6.26953125" style="2" customWidth="1"/>
    <col min="2" max="2" width="9" style="2" customWidth="1"/>
    <col min="3" max="3" width="9.453125" style="2" customWidth="1"/>
    <col min="4" max="4" width="8.81640625" style="2" customWidth="1"/>
    <col min="5" max="5" width="9.26953125" style="2" customWidth="1"/>
    <col min="6" max="6" width="12" style="2" customWidth="1"/>
    <col min="7" max="7" width="11" style="2" customWidth="1"/>
    <col min="8" max="8" width="6.90625" style="2" customWidth="1"/>
    <col min="9" max="9" width="9.90625" style="2" customWidth="1"/>
    <col min="10" max="10" width="7.7265625" style="1" customWidth="1"/>
    <col min="11" max="11" width="14.7265625" style="2" customWidth="1"/>
    <col min="12" max="12" width="12.1796875" style="2" customWidth="1"/>
    <col min="13" max="25" width="6.90625" style="2" customWidth="1"/>
    <col min="26" max="16384" width="8.7265625" style="2"/>
  </cols>
  <sheetData>
    <row r="2" spans="2:13" x14ac:dyDescent="0.2">
      <c r="C2" s="2" t="s">
        <v>2</v>
      </c>
    </row>
    <row r="4" spans="2:13" ht="14" x14ac:dyDescent="0.2">
      <c r="B4" s="46" t="s">
        <v>45</v>
      </c>
    </row>
    <row r="5" spans="2:13" ht="14.5" thickBot="1" x14ac:dyDescent="0.25">
      <c r="I5" s="46" t="s">
        <v>47</v>
      </c>
    </row>
    <row r="6" spans="2:13" ht="13.5" thickBot="1" x14ac:dyDescent="0.25">
      <c r="B6" s="16"/>
      <c r="C6" s="38" t="s">
        <v>28</v>
      </c>
      <c r="D6" s="49">
        <v>2</v>
      </c>
      <c r="E6" s="17" t="s">
        <v>22</v>
      </c>
      <c r="F6" s="68">
        <f>SUM(G8:G16)</f>
        <v>-212.97619530920392</v>
      </c>
      <c r="G6" s="69"/>
    </row>
    <row r="7" spans="2:13" ht="42.5" x14ac:dyDescent="0.2">
      <c r="B7" s="31" t="s">
        <v>7</v>
      </c>
      <c r="C7" s="29" t="s">
        <v>29</v>
      </c>
      <c r="D7" s="29" t="s">
        <v>21</v>
      </c>
      <c r="E7" s="45" t="s">
        <v>40</v>
      </c>
      <c r="F7" s="29" t="s">
        <v>41</v>
      </c>
      <c r="G7" s="45" t="s">
        <v>42</v>
      </c>
      <c r="K7" s="1"/>
    </row>
    <row r="8" spans="2:13" x14ac:dyDescent="0.2">
      <c r="B8" s="1">
        <v>1</v>
      </c>
      <c r="C8" s="1">
        <v>0</v>
      </c>
      <c r="D8" s="6">
        <v>3</v>
      </c>
      <c r="E8" s="10">
        <f t="shared" ref="E8:E16" si="0">_xlfn.POISSON.DIST(C8,$D$6,FALSE)</f>
        <v>0.1353352832366127</v>
      </c>
      <c r="F8" s="8">
        <f>E8^D8</f>
        <v>2.4787521766663589E-3</v>
      </c>
      <c r="G8" s="9">
        <f>LN(F8)</f>
        <v>-6</v>
      </c>
      <c r="I8" s="5" t="s">
        <v>30</v>
      </c>
      <c r="J8" s="5" t="s">
        <v>9</v>
      </c>
      <c r="K8" s="5" t="s">
        <v>31</v>
      </c>
      <c r="L8" s="5" t="s">
        <v>4</v>
      </c>
      <c r="M8" s="16"/>
    </row>
    <row r="9" spans="2:13" x14ac:dyDescent="0.2">
      <c r="B9" s="1">
        <v>2</v>
      </c>
      <c r="C9" s="1">
        <v>1</v>
      </c>
      <c r="D9" s="6">
        <v>17</v>
      </c>
      <c r="E9" s="10">
        <f t="shared" si="0"/>
        <v>0.27067056647322535</v>
      </c>
      <c r="F9" s="8">
        <f t="shared" ref="F9:F16" si="1">E9^D9</f>
        <v>2.2464540593907419E-10</v>
      </c>
      <c r="G9" s="9">
        <f t="shared" ref="G9:G16" si="2">LN(F9)</f>
        <v>-22.216497930480934</v>
      </c>
      <c r="I9" s="42">
        <v>2</v>
      </c>
      <c r="K9" s="19">
        <v>-212.97619530920392</v>
      </c>
    </row>
    <row r="10" spans="2:13" x14ac:dyDescent="0.2">
      <c r="B10" s="1">
        <v>3</v>
      </c>
      <c r="C10" s="1">
        <v>2</v>
      </c>
      <c r="D10" s="6">
        <v>26</v>
      </c>
      <c r="E10" s="10">
        <f t="shared" si="0"/>
        <v>0.27067056647322546</v>
      </c>
      <c r="F10" s="8">
        <f t="shared" si="1"/>
        <v>1.7517286308837765E-15</v>
      </c>
      <c r="G10" s="9">
        <f t="shared" si="2"/>
        <v>-33.978173305441416</v>
      </c>
      <c r="I10" s="42">
        <v>3</v>
      </c>
      <c r="J10" s="43" t="s">
        <v>0</v>
      </c>
      <c r="K10" s="20">
        <v>-190.958523309187</v>
      </c>
      <c r="L10" s="21">
        <v>22.01767200001666</v>
      </c>
    </row>
    <row r="11" spans="2:13" x14ac:dyDescent="0.2">
      <c r="B11" s="1">
        <v>4</v>
      </c>
      <c r="C11" s="1">
        <v>3</v>
      </c>
      <c r="D11" s="6">
        <v>16</v>
      </c>
      <c r="E11" s="10">
        <f t="shared" si="0"/>
        <v>0.18044704431548364</v>
      </c>
      <c r="F11" s="8">
        <f t="shared" si="1"/>
        <v>1.2635614421012369E-12</v>
      </c>
      <c r="G11" s="9">
        <f t="shared" si="2"/>
        <v>-27.3970868407715</v>
      </c>
      <c r="I11" s="2">
        <v>3.1</v>
      </c>
      <c r="J11" s="43" t="s">
        <v>0</v>
      </c>
      <c r="K11" s="20">
        <v>-191.05273575358194</v>
      </c>
      <c r="L11" s="21">
        <v>-9.4212444394685235E-2</v>
      </c>
    </row>
    <row r="12" spans="2:13" x14ac:dyDescent="0.2">
      <c r="B12" s="1">
        <v>5</v>
      </c>
      <c r="C12" s="1">
        <v>4</v>
      </c>
      <c r="D12" s="6">
        <v>18</v>
      </c>
      <c r="E12" s="10">
        <f t="shared" si="0"/>
        <v>9.022352215774182E-2</v>
      </c>
      <c r="F12" s="8">
        <f t="shared" si="1"/>
        <v>1.5694807323713154E-19</v>
      </c>
      <c r="G12" s="9">
        <f t="shared" si="2"/>
        <v>-43.298371945946954</v>
      </c>
      <c r="I12" s="2">
        <v>3.05</v>
      </c>
      <c r="J12" s="43" t="s">
        <v>1</v>
      </c>
      <c r="K12" s="20">
        <v>-190.9658499316289</v>
      </c>
      <c r="L12" s="21">
        <v>8.6885821953046616E-2</v>
      </c>
    </row>
    <row r="13" spans="2:13" x14ac:dyDescent="0.2">
      <c r="B13" s="1">
        <v>6</v>
      </c>
      <c r="C13" s="1">
        <v>5</v>
      </c>
      <c r="D13" s="6">
        <v>9</v>
      </c>
      <c r="E13" s="10">
        <f t="shared" si="0"/>
        <v>3.6089408863096716E-2</v>
      </c>
      <c r="F13" s="8">
        <f t="shared" si="1"/>
        <v>1.038527297069221E-13</v>
      </c>
      <c r="G13" s="9">
        <f t="shared" si="2"/>
        <v>-29.895802559840877</v>
      </c>
      <c r="I13" s="2">
        <v>3.02</v>
      </c>
      <c r="J13" s="43" t="s">
        <v>1</v>
      </c>
      <c r="K13" s="20">
        <v>-190.95173866446137</v>
      </c>
      <c r="L13" s="21">
        <v>1.4111267167521646E-2</v>
      </c>
    </row>
    <row r="14" spans="2:13" x14ac:dyDescent="0.2">
      <c r="B14" s="1">
        <v>7</v>
      </c>
      <c r="C14" s="1">
        <v>6</v>
      </c>
      <c r="D14" s="6">
        <v>3</v>
      </c>
      <c r="E14" s="10">
        <f t="shared" si="0"/>
        <v>1.2029802954365572E-2</v>
      </c>
      <c r="F14" s="8">
        <f t="shared" si="1"/>
        <v>1.7409068785365917E-6</v>
      </c>
      <c r="G14" s="9">
        <f t="shared" si="2"/>
        <v>-13.261104385951288</v>
      </c>
      <c r="I14" s="2">
        <v>3.0249999999999999</v>
      </c>
      <c r="J14" s="43" t="s">
        <v>0</v>
      </c>
      <c r="K14" s="20">
        <v>-190.9520776760375</v>
      </c>
      <c r="L14" s="21">
        <v>-3.3901157613058786E-4</v>
      </c>
    </row>
    <row r="15" spans="2:13" x14ac:dyDescent="0.2">
      <c r="B15" s="1">
        <v>8</v>
      </c>
      <c r="C15" s="1">
        <v>7</v>
      </c>
      <c r="D15" s="6">
        <v>5</v>
      </c>
      <c r="E15" s="10">
        <f t="shared" si="0"/>
        <v>3.4370865583901629E-3</v>
      </c>
      <c r="F15" s="8">
        <f t="shared" si="1"/>
        <v>4.7968081270690642E-13</v>
      </c>
      <c r="G15" s="9">
        <f t="shared" si="2"/>
        <v>-28.365655485728986</v>
      </c>
      <c r="I15" s="2">
        <v>3.0230000000000001</v>
      </c>
      <c r="J15" s="43" t="s">
        <v>1</v>
      </c>
      <c r="K15" s="20">
        <v>-190.95184487894076</v>
      </c>
      <c r="L15" s="21">
        <v>2.3279709674284277E-4</v>
      </c>
    </row>
    <row r="16" spans="2:13" ht="13.5" thickBot="1" x14ac:dyDescent="0.25">
      <c r="B16" s="1">
        <v>9</v>
      </c>
      <c r="C16" s="1">
        <v>9</v>
      </c>
      <c r="D16" s="6">
        <v>1</v>
      </c>
      <c r="E16" s="10">
        <f t="shared" si="0"/>
        <v>1.9094925324389769E-4</v>
      </c>
      <c r="F16" s="8">
        <f t="shared" si="1"/>
        <v>1.9094925324389769E-4</v>
      </c>
      <c r="G16" s="9">
        <f t="shared" si="2"/>
        <v>-8.5635028550419641</v>
      </c>
      <c r="I16" s="2">
        <v>3.0209999999999999</v>
      </c>
      <c r="J16" s="43" t="s">
        <v>1</v>
      </c>
      <c r="K16" s="20">
        <v>-190.95174164320542</v>
      </c>
      <c r="L16" s="21">
        <v>1.0323573533810304E-4</v>
      </c>
    </row>
    <row r="17" spans="2:13" ht="13.5" thickBot="1" x14ac:dyDescent="0.25">
      <c r="B17" s="5"/>
      <c r="C17" s="5" t="s">
        <v>3</v>
      </c>
      <c r="D17" s="15">
        <f>SUM(D8:D16)</f>
        <v>98</v>
      </c>
      <c r="E17" s="39">
        <f>SUM(E8:E16)</f>
        <v>0.99909423028538547</v>
      </c>
      <c r="F17" s="22">
        <f>PRODUCT(F8:F16)</f>
        <v>3.2034179182368569E-93</v>
      </c>
      <c r="G17" s="50">
        <f>SUM(G8:G16)</f>
        <v>-212.97619530920392</v>
      </c>
      <c r="I17" s="2">
        <v>3.0205000000000002</v>
      </c>
      <c r="J17" s="43" t="s">
        <v>1</v>
      </c>
      <c r="K17" s="20">
        <v>-190.95173609833671</v>
      </c>
      <c r="L17" s="21">
        <v>5.5448687135140062E-6</v>
      </c>
    </row>
    <row r="18" spans="2:13" x14ac:dyDescent="0.2">
      <c r="F18" s="14" t="s">
        <v>5</v>
      </c>
      <c r="G18" s="14" t="s">
        <v>6</v>
      </c>
      <c r="I18" s="51">
        <v>3.0204</v>
      </c>
      <c r="J18" s="52" t="s">
        <v>1</v>
      </c>
      <c r="K18" s="53">
        <v>-190.95173596259622</v>
      </c>
      <c r="L18" s="54">
        <v>1.3574049262388144E-7</v>
      </c>
      <c r="M18" s="51" t="s">
        <v>51</v>
      </c>
    </row>
    <row r="19" spans="2:13" x14ac:dyDescent="0.2">
      <c r="I19" s="12">
        <v>3.0203000000000002</v>
      </c>
      <c r="J19" s="44" t="s">
        <v>0</v>
      </c>
      <c r="K19" s="23">
        <v>-190.95173615131694</v>
      </c>
      <c r="L19" s="24">
        <v>-1.8872071905207122E-7</v>
      </c>
      <c r="M19" s="12"/>
    </row>
  </sheetData>
  <sortState xmlns:xlrd2="http://schemas.microsoft.com/office/spreadsheetml/2017/richdata2" ref="I24:L34">
    <sortCondition ref="I24:I34"/>
  </sortState>
  <mergeCells count="1">
    <mergeCell ref="F6:G6"/>
  </mergeCells>
  <phoneticPr fontId="1"/>
  <pageMargins left="0.7" right="0.7" top="0.75" bottom="0.75" header="0.3" footer="0.3"/>
  <pageSetup paperSize="9" orientation="portrait" horizontalDpi="0" verticalDpi="0" r:id="rId1"/>
  <ignoredErrors>
    <ignoredError sqref="F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05F6A-E32A-47FF-9C4C-1A929BAF45CD}">
  <dimension ref="B2:I14"/>
  <sheetViews>
    <sheetView workbookViewId="0"/>
  </sheetViews>
  <sheetFormatPr defaultRowHeight="13" x14ac:dyDescent="0.2"/>
  <cols>
    <col min="1" max="1" width="8.7265625" style="2"/>
    <col min="2" max="2" width="8.54296875" style="1" customWidth="1"/>
    <col min="3" max="3" width="7.7265625" style="2" customWidth="1"/>
    <col min="4" max="4" width="9.7265625" style="2" customWidth="1"/>
    <col min="5" max="5" width="3.1796875" style="2" customWidth="1"/>
    <col min="6" max="6" width="9.54296875" style="1" customWidth="1"/>
    <col min="7" max="7" width="8" style="2" customWidth="1"/>
    <col min="8" max="9" width="10.08984375" style="2" customWidth="1"/>
    <col min="10" max="16384" width="8.7265625" style="2"/>
  </cols>
  <sheetData>
    <row r="2" spans="2:9" ht="14" x14ac:dyDescent="0.2">
      <c r="B2" s="46" t="s">
        <v>46</v>
      </c>
    </row>
    <row r="4" spans="2:9" ht="15" x14ac:dyDescent="0.2">
      <c r="B4" s="32" t="s">
        <v>24</v>
      </c>
      <c r="C4" s="5" t="s">
        <v>23</v>
      </c>
      <c r="D4" s="40" t="s">
        <v>43</v>
      </c>
      <c r="E4" s="1"/>
      <c r="F4" s="32" t="s">
        <v>26</v>
      </c>
      <c r="G4" s="5" t="s">
        <v>25</v>
      </c>
      <c r="H4" s="40" t="s">
        <v>44</v>
      </c>
      <c r="I4" s="41" t="s">
        <v>27</v>
      </c>
    </row>
    <row r="5" spans="2:9" x14ac:dyDescent="0.2">
      <c r="B5" s="36">
        <v>2</v>
      </c>
      <c r="C5" s="33">
        <v>0</v>
      </c>
      <c r="D5" s="10">
        <f>_xlfn.POISSON.DIST(C5,B5,FALSE)</f>
        <v>0.1353352832366127</v>
      </c>
      <c r="F5" s="18">
        <v>0.05</v>
      </c>
      <c r="G5" s="65">
        <v>1</v>
      </c>
      <c r="H5" s="7">
        <f>_xlfn.POISSON.DIST(G5,F5,FALSE)</f>
        <v>4.7561471225035699E-2</v>
      </c>
      <c r="I5" s="10">
        <f t="shared" ref="I5:I14" si="0">LN(H5)</f>
        <v>-3.0457322735539911</v>
      </c>
    </row>
    <row r="6" spans="2:9" x14ac:dyDescent="0.2">
      <c r="B6" s="61">
        <v>2</v>
      </c>
      <c r="C6" s="62">
        <v>1</v>
      </c>
      <c r="D6" s="58">
        <f t="shared" ref="D6:D12" si="1">_xlfn.POISSON.DIST(C6,B6,FALSE)</f>
        <v>0.27067056647322535</v>
      </c>
      <c r="F6" s="18">
        <v>0.1</v>
      </c>
      <c r="G6" s="65">
        <v>1</v>
      </c>
      <c r="H6" s="7">
        <f t="shared" ref="H6:H14" si="2">_xlfn.POISSON.DIST(G6,F6,FALSE)</f>
        <v>9.0483741803595974E-2</v>
      </c>
      <c r="I6" s="10">
        <f t="shared" si="0"/>
        <v>-2.4025850929940455</v>
      </c>
    </row>
    <row r="7" spans="2:9" x14ac:dyDescent="0.2">
      <c r="B7" s="36">
        <v>2</v>
      </c>
      <c r="C7" s="33">
        <v>2</v>
      </c>
      <c r="D7" s="10">
        <f t="shared" si="1"/>
        <v>0.27067056647322546</v>
      </c>
      <c r="F7" s="18">
        <v>0.5</v>
      </c>
      <c r="G7" s="65">
        <v>1</v>
      </c>
      <c r="H7" s="7">
        <f t="shared" si="2"/>
        <v>0.30326532985631671</v>
      </c>
      <c r="I7" s="10">
        <f t="shared" ref="I7" si="3">LN(H7)</f>
        <v>-1.1931471805599454</v>
      </c>
    </row>
    <row r="8" spans="2:9" x14ac:dyDescent="0.2">
      <c r="B8" s="36">
        <v>2</v>
      </c>
      <c r="C8" s="33">
        <v>3</v>
      </c>
      <c r="D8" s="10">
        <f t="shared" si="1"/>
        <v>0.18044704431548364</v>
      </c>
      <c r="F8" s="18">
        <v>1</v>
      </c>
      <c r="G8" s="65">
        <v>1</v>
      </c>
      <c r="H8" s="7">
        <f t="shared" si="2"/>
        <v>0.36787944117144233</v>
      </c>
      <c r="I8" s="10">
        <f t="shared" si="0"/>
        <v>-1</v>
      </c>
    </row>
    <row r="9" spans="2:9" x14ac:dyDescent="0.2">
      <c r="B9" s="36">
        <v>2</v>
      </c>
      <c r="C9" s="33">
        <v>4</v>
      </c>
      <c r="D9" s="10">
        <f t="shared" si="1"/>
        <v>9.022352215774182E-2</v>
      </c>
      <c r="F9" s="18">
        <v>1.5</v>
      </c>
      <c r="G9" s="65">
        <v>1</v>
      </c>
      <c r="H9" s="7">
        <f t="shared" si="2"/>
        <v>0.33469524022264474</v>
      </c>
      <c r="I9" s="10">
        <f t="shared" si="0"/>
        <v>-1.0945348918918356</v>
      </c>
    </row>
    <row r="10" spans="2:9" x14ac:dyDescent="0.2">
      <c r="B10" s="36">
        <v>2</v>
      </c>
      <c r="C10" s="33">
        <v>5</v>
      </c>
      <c r="D10" s="10">
        <f t="shared" si="1"/>
        <v>3.6089408863096716E-2</v>
      </c>
      <c r="F10" s="63">
        <v>2</v>
      </c>
      <c r="G10" s="66">
        <v>1</v>
      </c>
      <c r="H10" s="64">
        <f t="shared" si="2"/>
        <v>0.27067056647322535</v>
      </c>
      <c r="I10" s="58">
        <f t="shared" si="0"/>
        <v>-1.3068528194400548</v>
      </c>
    </row>
    <row r="11" spans="2:9" x14ac:dyDescent="0.2">
      <c r="B11" s="36">
        <v>2</v>
      </c>
      <c r="C11" s="33">
        <v>6</v>
      </c>
      <c r="D11" s="10">
        <f t="shared" si="1"/>
        <v>1.2029802954365572E-2</v>
      </c>
      <c r="F11" s="18">
        <v>3</v>
      </c>
      <c r="G11" s="65">
        <v>1</v>
      </c>
      <c r="H11" s="7">
        <f t="shared" si="2"/>
        <v>0.14936120510359185</v>
      </c>
      <c r="I11" s="10">
        <f t="shared" ref="I11" si="4">LN(H11)</f>
        <v>-1.9013877113318902</v>
      </c>
    </row>
    <row r="12" spans="2:9" x14ac:dyDescent="0.2">
      <c r="B12" s="37">
        <v>2</v>
      </c>
      <c r="C12" s="34">
        <v>7</v>
      </c>
      <c r="D12" s="26">
        <f t="shared" si="1"/>
        <v>3.4370865583901629E-3</v>
      </c>
      <c r="F12" s="18">
        <v>4</v>
      </c>
      <c r="G12" s="65">
        <v>1</v>
      </c>
      <c r="H12" s="7">
        <f t="shared" si="2"/>
        <v>7.3262555554936715E-2</v>
      </c>
      <c r="I12" s="10">
        <f t="shared" si="0"/>
        <v>-2.6137056388801096</v>
      </c>
    </row>
    <row r="13" spans="2:9" x14ac:dyDescent="0.2">
      <c r="F13" s="18">
        <v>5</v>
      </c>
      <c r="G13" s="65">
        <v>1</v>
      </c>
      <c r="H13" s="7">
        <f t="shared" si="2"/>
        <v>3.368973499542733E-2</v>
      </c>
      <c r="I13" s="10">
        <f t="shared" si="0"/>
        <v>-3.3905620875658999</v>
      </c>
    </row>
    <row r="14" spans="2:9" x14ac:dyDescent="0.2">
      <c r="F14" s="35">
        <v>6</v>
      </c>
      <c r="G14" s="67">
        <v>1</v>
      </c>
      <c r="H14" s="28">
        <f t="shared" si="2"/>
        <v>1.4872513059998151E-2</v>
      </c>
      <c r="I14" s="26">
        <f t="shared" si="0"/>
        <v>-4.2082405307719446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22"/>
  <sheetViews>
    <sheetView workbookViewId="0"/>
  </sheetViews>
  <sheetFormatPr defaultColWidth="8.7265625" defaultRowHeight="13" x14ac:dyDescent="0.2"/>
  <cols>
    <col min="1" max="1" width="6.36328125" style="2" customWidth="1"/>
    <col min="2" max="2" width="4.81640625" style="2" customWidth="1"/>
    <col min="3" max="3" width="6" style="2" customWidth="1"/>
    <col min="4" max="4" width="7.453125" style="2" customWidth="1"/>
    <col min="5" max="11" width="8.81640625" style="2" customWidth="1"/>
    <col min="12" max="21" width="6.90625" style="2" customWidth="1"/>
    <col min="22" max="16384" width="8.7265625" style="2"/>
  </cols>
  <sheetData>
    <row r="2" spans="2:11" x14ac:dyDescent="0.2">
      <c r="C2" s="2" t="s">
        <v>2</v>
      </c>
    </row>
    <row r="4" spans="2:11" ht="14" x14ac:dyDescent="0.2">
      <c r="C4" s="46" t="s">
        <v>48</v>
      </c>
    </row>
    <row r="5" spans="2:11" ht="14" x14ac:dyDescent="0.2">
      <c r="C5" s="47" t="s">
        <v>49</v>
      </c>
      <c r="D5" s="47" t="s">
        <v>50</v>
      </c>
    </row>
    <row r="7" spans="2:11" x14ac:dyDescent="0.2">
      <c r="B7" s="13"/>
      <c r="C7" s="13"/>
      <c r="D7" s="30" t="s">
        <v>11</v>
      </c>
      <c r="E7" s="11">
        <v>1</v>
      </c>
      <c r="F7" s="11">
        <v>2</v>
      </c>
      <c r="G7" s="11">
        <v>3</v>
      </c>
      <c r="H7" s="55">
        <v>4</v>
      </c>
      <c r="I7" s="11">
        <v>5</v>
      </c>
      <c r="J7" s="11">
        <v>6</v>
      </c>
      <c r="K7" s="11">
        <v>7</v>
      </c>
    </row>
    <row r="8" spans="2:11" x14ac:dyDescent="0.2">
      <c r="D8" s="5" t="s">
        <v>32</v>
      </c>
      <c r="E8" s="48">
        <v>2.95</v>
      </c>
      <c r="F8" s="48">
        <v>2.9750000000000001</v>
      </c>
      <c r="G8" s="48">
        <v>3</v>
      </c>
      <c r="H8" s="56">
        <v>3.0249999999999999</v>
      </c>
      <c r="I8" s="48">
        <v>3.05</v>
      </c>
      <c r="J8" s="48">
        <v>3.0750000000000002</v>
      </c>
      <c r="K8" s="48">
        <v>3.1</v>
      </c>
    </row>
    <row r="9" spans="2:11" x14ac:dyDescent="0.2">
      <c r="B9" s="12"/>
      <c r="C9" s="12"/>
      <c r="D9" s="5" t="s">
        <v>18</v>
      </c>
      <c r="E9" s="26">
        <f>SUM(E11:E19)</f>
        <v>-191.0334303308361</v>
      </c>
      <c r="F9" s="26">
        <f t="shared" ref="F9:K9" si="0">SUM(F11:F19)</f>
        <v>-190.98552521166019</v>
      </c>
      <c r="G9" s="26">
        <f t="shared" si="0"/>
        <v>-190.95852330918726</v>
      </c>
      <c r="H9" s="59">
        <f t="shared" si="0"/>
        <v>-190.9520776760375</v>
      </c>
      <c r="I9" s="26">
        <f t="shared" si="0"/>
        <v>-190.9658499316289</v>
      </c>
      <c r="J9" s="26">
        <f t="shared" si="0"/>
        <v>-190.99950998243725</v>
      </c>
      <c r="K9" s="26">
        <f t="shared" si="0"/>
        <v>-191.05273575358194</v>
      </c>
    </row>
    <row r="10" spans="2:11" ht="15" x14ac:dyDescent="0.2">
      <c r="B10" s="3" t="s">
        <v>7</v>
      </c>
      <c r="C10" s="4" t="s">
        <v>19</v>
      </c>
      <c r="D10" s="4" t="s">
        <v>20</v>
      </c>
      <c r="E10" s="4" t="s">
        <v>33</v>
      </c>
      <c r="F10" s="4" t="s">
        <v>34</v>
      </c>
      <c r="G10" s="4" t="s">
        <v>35</v>
      </c>
      <c r="H10" s="57" t="s">
        <v>39</v>
      </c>
      <c r="I10" s="4" t="s">
        <v>36</v>
      </c>
      <c r="J10" s="4" t="s">
        <v>37</v>
      </c>
      <c r="K10" s="4" t="s">
        <v>38</v>
      </c>
    </row>
    <row r="11" spans="2:11" x14ac:dyDescent="0.2">
      <c r="B11" s="1">
        <v>1</v>
      </c>
      <c r="C11" s="1">
        <v>0</v>
      </c>
      <c r="D11" s="6">
        <v>3</v>
      </c>
      <c r="E11" s="10">
        <f t="shared" ref="E11:G19" si="1">LN(_xlfn.POISSON.DIST($C11,E$8,FALSE)^$D11)</f>
        <v>-8.8500000000000014</v>
      </c>
      <c r="F11" s="10">
        <f t="shared" si="1"/>
        <v>-8.9250000000000007</v>
      </c>
      <c r="G11" s="10">
        <f t="shared" si="1"/>
        <v>-9</v>
      </c>
      <c r="H11" s="58">
        <f t="shared" ref="H11:K19" si="2">LN(_xlfn.POISSON.DIST($C11,H$8,FALSE)^$D11)</f>
        <v>-9.0749999999999993</v>
      </c>
      <c r="I11" s="10">
        <f t="shared" si="2"/>
        <v>-9.1499999999999986</v>
      </c>
      <c r="J11" s="10">
        <f t="shared" si="2"/>
        <v>-9.2250000000000014</v>
      </c>
      <c r="K11" s="10">
        <f t="shared" si="2"/>
        <v>-9.3000000000000007</v>
      </c>
    </row>
    <row r="12" spans="2:11" x14ac:dyDescent="0.2">
      <c r="B12" s="1">
        <v>2</v>
      </c>
      <c r="C12" s="1">
        <v>1</v>
      </c>
      <c r="D12" s="6">
        <v>17</v>
      </c>
      <c r="E12" s="10">
        <f t="shared" si="1"/>
        <v>-31.759312104020619</v>
      </c>
      <c r="F12" s="10">
        <f t="shared" si="1"/>
        <v>-32.04085133704092</v>
      </c>
      <c r="G12" s="10">
        <f t="shared" si="1"/>
        <v>-32.323591092642133</v>
      </c>
      <c r="H12" s="58">
        <f t="shared" si="2"/>
        <v>-32.607511444792316</v>
      </c>
      <c r="I12" s="10">
        <f t="shared" si="2"/>
        <v>-32.89259295947155</v>
      </c>
      <c r="J12" s="10">
        <f t="shared" si="2"/>
        <v>-33.17881667860582</v>
      </c>
      <c r="K12" s="10">
        <f t="shared" si="2"/>
        <v>-33.466164104651291</v>
      </c>
    </row>
    <row r="13" spans="2:11" x14ac:dyDescent="0.2">
      <c r="B13" s="1">
        <v>3</v>
      </c>
      <c r="C13" s="1">
        <v>2</v>
      </c>
      <c r="D13" s="6">
        <v>26</v>
      </c>
      <c r="E13" s="10">
        <f t="shared" si="1"/>
        <v>-38.467957836268695</v>
      </c>
      <c r="F13" s="10">
        <f t="shared" si="1"/>
        <v>-38.679136666683739</v>
      </c>
      <c r="G13" s="10">
        <f t="shared" si="1"/>
        <v>-38.893987683816874</v>
      </c>
      <c r="H13" s="58">
        <f t="shared" si="2"/>
        <v>-39.112449937452723</v>
      </c>
      <c r="I13" s="10">
        <f t="shared" si="2"/>
        <v>-39.334463982353924</v>
      </c>
      <c r="J13" s="10">
        <f t="shared" si="2"/>
        <v>-39.559971829117551</v>
      </c>
      <c r="K13" s="10">
        <f t="shared" si="2"/>
        <v>-39.788916897021345</v>
      </c>
    </row>
    <row r="14" spans="2:11" x14ac:dyDescent="0.2">
      <c r="B14" s="1">
        <v>4</v>
      </c>
      <c r="C14" s="1">
        <v>3</v>
      </c>
      <c r="D14" s="6">
        <v>16</v>
      </c>
      <c r="E14" s="10">
        <f t="shared" si="1"/>
        <v>-23.941503330765912</v>
      </c>
      <c r="F14" s="10">
        <f t="shared" si="1"/>
        <v>-23.93643763576441</v>
      </c>
      <c r="G14" s="10">
        <f t="shared" si="1"/>
        <v>-23.934761651579613</v>
      </c>
      <c r="H14" s="58">
        <f t="shared" si="2"/>
        <v>-23.936419116474248</v>
      </c>
      <c r="I14" s="10">
        <f t="shared" si="2"/>
        <v>-23.941355157921503</v>
      </c>
      <c r="J14" s="10">
        <f t="shared" si="2"/>
        <v>-23.949516247241782</v>
      </c>
      <c r="K14" s="10">
        <f t="shared" si="2"/>
        <v>-23.960850156076052</v>
      </c>
    </row>
    <row r="15" spans="2:11" x14ac:dyDescent="0.2">
      <c r="B15" s="1">
        <v>5</v>
      </c>
      <c r="C15" s="1">
        <v>4</v>
      </c>
      <c r="D15" s="6">
        <v>18</v>
      </c>
      <c r="E15" s="10">
        <f t="shared" si="1"/>
        <v>-32.414996680938565</v>
      </c>
      <c r="F15" s="10">
        <f t="shared" si="1"/>
        <v>-32.257398138436315</v>
      </c>
      <c r="G15" s="10">
        <f t="shared" si="1"/>
        <v>-32.104884162159117</v>
      </c>
      <c r="H15" s="58">
        <f t="shared" si="2"/>
        <v>-31.957370359501073</v>
      </c>
      <c r="I15" s="10">
        <f t="shared" si="2"/>
        <v>-31.814774421671959</v>
      </c>
      <c r="J15" s="10">
        <f t="shared" si="2"/>
        <v>-31.67701605565237</v>
      </c>
      <c r="K15" s="10">
        <f t="shared" si="2"/>
        <v>-31.544016918903779</v>
      </c>
    </row>
    <row r="16" spans="2:11" x14ac:dyDescent="0.2">
      <c r="B16" s="1">
        <v>6</v>
      </c>
      <c r="C16" s="1">
        <v>5</v>
      </c>
      <c r="D16" s="6">
        <v>9</v>
      </c>
      <c r="E16" s="10">
        <f t="shared" si="1"/>
        <v>-20.956193019210634</v>
      </c>
      <c r="F16" s="10">
        <f t="shared" si="1"/>
        <v>-20.801443930146732</v>
      </c>
      <c r="G16" s="10">
        <f t="shared" si="1"/>
        <v>-20.649872694973478</v>
      </c>
      <c r="H16" s="58">
        <f t="shared" si="2"/>
        <v>-20.501426568312201</v>
      </c>
      <c r="I16" s="10">
        <f t="shared" si="2"/>
        <v>-20.356054107169005</v>
      </c>
      <c r="J16" s="10">
        <f t="shared" si="2"/>
        <v>-20.213705128406762</v>
      </c>
      <c r="K16" s="10">
        <f t="shared" si="2"/>
        <v>-20.074330667938888</v>
      </c>
    </row>
    <row r="17" spans="2:11" x14ac:dyDescent="0.2">
      <c r="B17" s="1">
        <v>7</v>
      </c>
      <c r="C17" s="1">
        <v>6</v>
      </c>
      <c r="D17" s="6">
        <v>3</v>
      </c>
      <c r="E17" s="10">
        <f t="shared" si="1"/>
        <v>-9.115260569699192</v>
      </c>
      <c r="F17" s="10">
        <f t="shared" si="1"/>
        <v>-9.0383609340736264</v>
      </c>
      <c r="G17" s="10">
        <f t="shared" si="1"/>
        <v>-8.9627324400043271</v>
      </c>
      <c r="H17" s="58">
        <f t="shared" si="2"/>
        <v>-8.8883539893398158</v>
      </c>
      <c r="I17" s="10">
        <f t="shared" si="2"/>
        <v>-8.8152050048825377</v>
      </c>
      <c r="J17" s="10">
        <f t="shared" si="2"/>
        <v>-8.7432654133776424</v>
      </c>
      <c r="K17" s="10">
        <f t="shared" si="2"/>
        <v>-8.6725156291904906</v>
      </c>
    </row>
    <row r="18" spans="2:11" x14ac:dyDescent="0.2">
      <c r="B18" s="1">
        <v>8</v>
      </c>
      <c r="C18" s="1">
        <v>7</v>
      </c>
      <c r="D18" s="6">
        <v>5</v>
      </c>
      <c r="E18" s="10">
        <f t="shared" si="1"/>
        <v>-19.512625843016572</v>
      </c>
      <c r="F18" s="10">
        <f t="shared" si="1"/>
        <v>-19.342265440411314</v>
      </c>
      <c r="G18" s="10">
        <f t="shared" si="1"/>
        <v>-19.174376701943235</v>
      </c>
      <c r="H18" s="58">
        <f t="shared" si="2"/>
        <v>-19.008918603428903</v>
      </c>
      <c r="I18" s="10">
        <f t="shared" si="2"/>
        <v>-18.845851133650864</v>
      </c>
      <c r="J18" s="10">
        <f t="shared" si="2"/>
        <v>-18.685135261280227</v>
      </c>
      <c r="K18" s="10">
        <f t="shared" si="2"/>
        <v>-18.526732903138544</v>
      </c>
    </row>
    <row r="19" spans="2:11" x14ac:dyDescent="0.2">
      <c r="B19" s="14">
        <v>9</v>
      </c>
      <c r="C19" s="14">
        <v>9</v>
      </c>
      <c r="D19" s="25">
        <v>1</v>
      </c>
      <c r="E19" s="26">
        <f t="shared" si="1"/>
        <v>-6.0155809469159145</v>
      </c>
      <c r="F19" s="26">
        <f t="shared" si="1"/>
        <v>-5.9646311291031298</v>
      </c>
      <c r="G19" s="26">
        <f t="shared" si="1"/>
        <v>-5.9143168820684826</v>
      </c>
      <c r="H19" s="59">
        <f t="shared" si="2"/>
        <v>-5.8646276567362277</v>
      </c>
      <c r="I19" s="26">
        <f t="shared" si="2"/>
        <v>-5.8155531645075893</v>
      </c>
      <c r="J19" s="26">
        <f t="shared" si="2"/>
        <v>-5.7670833687551379</v>
      </c>
      <c r="K19" s="26">
        <f t="shared" si="2"/>
        <v>-5.7192084766615645</v>
      </c>
    </row>
    <row r="20" spans="2:11" x14ac:dyDescent="0.2">
      <c r="H20" s="20"/>
    </row>
    <row r="21" spans="2:11" x14ac:dyDescent="0.2">
      <c r="H21" s="20"/>
    </row>
    <row r="22" spans="2:11" x14ac:dyDescent="0.2">
      <c r="H22" s="20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DB344-6757-4EA0-A440-D09789B38211}">
  <dimension ref="B2:K22"/>
  <sheetViews>
    <sheetView workbookViewId="0"/>
  </sheetViews>
  <sheetFormatPr defaultColWidth="8.7265625" defaultRowHeight="13" x14ac:dyDescent="0.2"/>
  <cols>
    <col min="1" max="1" width="5.7265625" style="2" customWidth="1"/>
    <col min="2" max="2" width="4.453125" style="2" customWidth="1"/>
    <col min="3" max="3" width="5.6328125" style="2" customWidth="1"/>
    <col min="4" max="4" width="6.6328125" style="2" customWidth="1"/>
    <col min="5" max="11" width="8.90625" style="2" customWidth="1"/>
    <col min="12" max="21" width="6.90625" style="2" customWidth="1"/>
    <col min="22" max="16384" width="8.7265625" style="2"/>
  </cols>
  <sheetData>
    <row r="2" spans="2:11" x14ac:dyDescent="0.2">
      <c r="C2" s="2" t="s">
        <v>2</v>
      </c>
    </row>
    <row r="4" spans="2:11" x14ac:dyDescent="0.2">
      <c r="C4" s="60" t="s">
        <v>53</v>
      </c>
    </row>
    <row r="5" spans="2:11" ht="14" x14ac:dyDescent="0.2">
      <c r="C5" s="47" t="s">
        <v>49</v>
      </c>
      <c r="D5" s="47" t="s">
        <v>50</v>
      </c>
    </row>
    <row r="7" spans="2:11" x14ac:dyDescent="0.2">
      <c r="B7" s="13"/>
      <c r="C7" s="13"/>
      <c r="D7" s="30" t="s">
        <v>11</v>
      </c>
      <c r="E7" s="11">
        <v>1</v>
      </c>
      <c r="F7" s="11">
        <v>2</v>
      </c>
      <c r="G7" s="11">
        <v>3</v>
      </c>
      <c r="H7" s="55">
        <v>4</v>
      </c>
      <c r="I7" s="11">
        <v>5</v>
      </c>
      <c r="J7" s="11">
        <v>6</v>
      </c>
      <c r="K7" s="11">
        <v>7</v>
      </c>
    </row>
    <row r="8" spans="2:11" x14ac:dyDescent="0.2">
      <c r="D8" s="5" t="s">
        <v>8</v>
      </c>
      <c r="E8" s="27">
        <v>3.0139999999999998</v>
      </c>
      <c r="F8" s="27">
        <v>3.016</v>
      </c>
      <c r="G8" s="27">
        <v>3.0179999999999998</v>
      </c>
      <c r="H8" s="56">
        <v>3.02</v>
      </c>
      <c r="I8" s="27">
        <v>3.0219999999999998</v>
      </c>
      <c r="J8" s="27">
        <v>3.024</v>
      </c>
      <c r="K8" s="27">
        <v>3.0259999999999998</v>
      </c>
    </row>
    <row r="9" spans="2:11" x14ac:dyDescent="0.2">
      <c r="B9" s="12"/>
      <c r="C9" s="12"/>
      <c r="D9" s="5" t="s">
        <v>10</v>
      </c>
      <c r="E9" s="26">
        <f>SUM(E11:E19)</f>
        <v>-190.95240309447382</v>
      </c>
      <c r="F9" s="26">
        <f t="shared" ref="F9:K9" si="0">SUM(F11:F19)</f>
        <v>-190.9520515118177</v>
      </c>
      <c r="G9" s="26">
        <f t="shared" si="0"/>
        <v>-190.95183009263317</v>
      </c>
      <c r="H9" s="59">
        <f t="shared" si="0"/>
        <v>-190.95173866446137</v>
      </c>
      <c r="I9" s="26">
        <f t="shared" si="0"/>
        <v>-190.95177705518557</v>
      </c>
      <c r="J9" s="26">
        <f t="shared" si="0"/>
        <v>-190.95194509303093</v>
      </c>
      <c r="K9" s="26">
        <f t="shared" si="0"/>
        <v>-190.95224260656315</v>
      </c>
    </row>
    <row r="10" spans="2:11" ht="15" x14ac:dyDescent="0.2">
      <c r="B10" s="3" t="s">
        <v>7</v>
      </c>
      <c r="C10" s="4" t="s">
        <v>19</v>
      </c>
      <c r="D10" s="4" t="s">
        <v>20</v>
      </c>
      <c r="E10" s="4" t="s">
        <v>12</v>
      </c>
      <c r="F10" s="4" t="s">
        <v>13</v>
      </c>
      <c r="G10" s="4" t="s">
        <v>14</v>
      </c>
      <c r="H10" s="57" t="s">
        <v>52</v>
      </c>
      <c r="I10" s="4" t="s">
        <v>15</v>
      </c>
      <c r="J10" s="4" t="s">
        <v>16</v>
      </c>
      <c r="K10" s="4" t="s">
        <v>17</v>
      </c>
    </row>
    <row r="11" spans="2:11" x14ac:dyDescent="0.2">
      <c r="B11" s="1">
        <v>1</v>
      </c>
      <c r="C11" s="1">
        <v>0</v>
      </c>
      <c r="D11" s="6">
        <v>3</v>
      </c>
      <c r="E11" s="10">
        <f t="shared" ref="E11:K19" si="1">LN(_xlfn.POISSON.DIST($C11,E$8,FALSE)^$D11)</f>
        <v>-9.0419999999999998</v>
      </c>
      <c r="F11" s="10">
        <f t="shared" si="1"/>
        <v>-9.048</v>
      </c>
      <c r="G11" s="10">
        <f t="shared" si="1"/>
        <v>-9.0539999999999985</v>
      </c>
      <c r="H11" s="58">
        <f t="shared" si="1"/>
        <v>-9.06</v>
      </c>
      <c r="I11" s="10">
        <f t="shared" si="1"/>
        <v>-9.0659999999999989</v>
      </c>
      <c r="J11" s="10">
        <f t="shared" si="1"/>
        <v>-9.072000000000001</v>
      </c>
      <c r="K11" s="10">
        <f t="shared" si="1"/>
        <v>-9.0779999999999994</v>
      </c>
    </row>
    <row r="12" spans="2:11" x14ac:dyDescent="0.2">
      <c r="B12" s="1">
        <v>2</v>
      </c>
      <c r="C12" s="1">
        <v>1</v>
      </c>
      <c r="D12" s="6">
        <v>17</v>
      </c>
      <c r="E12" s="10">
        <f t="shared" si="1"/>
        <v>-32.482442296526834</v>
      </c>
      <c r="F12" s="10">
        <f t="shared" si="1"/>
        <v>-32.50516534752294</v>
      </c>
      <c r="G12" s="10">
        <f t="shared" si="1"/>
        <v>-32.527895874123821</v>
      </c>
      <c r="H12" s="58">
        <f t="shared" si="1"/>
        <v>-32.550633866424768</v>
      </c>
      <c r="I12" s="10">
        <f t="shared" si="1"/>
        <v>-32.573379314540688</v>
      </c>
      <c r="J12" s="10">
        <f t="shared" si="1"/>
        <v>-32.596132208606129</v>
      </c>
      <c r="K12" s="10">
        <f t="shared" si="1"/>
        <v>-32.618892538775206</v>
      </c>
    </row>
    <row r="13" spans="2:11" x14ac:dyDescent="0.2">
      <c r="B13" s="1">
        <v>3</v>
      </c>
      <c r="C13" s="1">
        <v>2</v>
      </c>
      <c r="D13" s="6">
        <v>26</v>
      </c>
      <c r="E13" s="10">
        <f t="shared" si="1"/>
        <v>-39.015885483934774</v>
      </c>
      <c r="F13" s="10">
        <f t="shared" si="1"/>
        <v>-39.033391286981676</v>
      </c>
      <c r="G13" s="10">
        <f t="shared" si="1"/>
        <v>-39.050919956584394</v>
      </c>
      <c r="H13" s="58">
        <f t="shared" si="1"/>
        <v>-39.068471462446112</v>
      </c>
      <c r="I13" s="10">
        <f t="shared" si="1"/>
        <v>-39.086045774330081</v>
      </c>
      <c r="J13" s="10">
        <f t="shared" si="1"/>
        <v>-39.103642862059672</v>
      </c>
      <c r="K13" s="10">
        <f t="shared" si="1"/>
        <v>-39.121262695518034</v>
      </c>
    </row>
    <row r="14" spans="2:11" x14ac:dyDescent="0.2">
      <c r="B14" s="1">
        <v>4</v>
      </c>
      <c r="C14" s="1">
        <v>3</v>
      </c>
      <c r="D14" s="6">
        <v>16</v>
      </c>
      <c r="E14" s="10">
        <f t="shared" si="1"/>
        <v>-23.9352826978423</v>
      </c>
      <c r="F14" s="10">
        <f t="shared" si="1"/>
        <v>-23.935441900654816</v>
      </c>
      <c r="G14" s="10">
        <f t="shared" si="1"/>
        <v>-23.935622211057336</v>
      </c>
      <c r="H14" s="58">
        <f t="shared" si="1"/>
        <v>-23.93582360108352</v>
      </c>
      <c r="I14" s="10">
        <f t="shared" si="1"/>
        <v>-23.936046042822582</v>
      </c>
      <c r="J14" s="10">
        <f t="shared" si="1"/>
        <v>-23.936289508419122</v>
      </c>
      <c r="K14" s="10">
        <f t="shared" si="1"/>
        <v>-23.936553970072996</v>
      </c>
    </row>
    <row r="15" spans="2:11" x14ac:dyDescent="0.2">
      <c r="B15" s="1">
        <v>5</v>
      </c>
      <c r="C15" s="1">
        <v>4</v>
      </c>
      <c r="D15" s="6">
        <v>18</v>
      </c>
      <c r="E15" s="10">
        <f t="shared" si="1"/>
        <v>-32.021665731553156</v>
      </c>
      <c r="F15" s="10">
        <f t="shared" si="1"/>
        <v>-32.009904535771923</v>
      </c>
      <c r="G15" s="10">
        <f t="shared" si="1"/>
        <v>-31.998175001375706</v>
      </c>
      <c r="H15" s="58">
        <f t="shared" si="1"/>
        <v>-31.986477086414983</v>
      </c>
      <c r="I15" s="10">
        <f t="shared" si="1"/>
        <v>-31.974810749023575</v>
      </c>
      <c r="J15" s="10">
        <f t="shared" si="1"/>
        <v>-31.963175947418382</v>
      </c>
      <c r="K15" s="10">
        <f t="shared" si="1"/>
        <v>-31.951572639899201</v>
      </c>
    </row>
    <row r="16" spans="2:11" x14ac:dyDescent="0.2">
      <c r="B16" s="1">
        <v>6</v>
      </c>
      <c r="C16" s="1">
        <v>5</v>
      </c>
      <c r="D16" s="6">
        <v>9</v>
      </c>
      <c r="E16" s="10">
        <f t="shared" si="1"/>
        <v>-20.566361175844744</v>
      </c>
      <c r="F16" s="10">
        <f t="shared" si="1"/>
        <v>-20.554510428481478</v>
      </c>
      <c r="G16" s="10">
        <f t="shared" si="1"/>
        <v>-20.54267946948384</v>
      </c>
      <c r="H16" s="58">
        <f t="shared" si="1"/>
        <v>-20.530868272633391</v>
      </c>
      <c r="I16" s="10">
        <f t="shared" si="1"/>
        <v>-20.519076811763764</v>
      </c>
      <c r="J16" s="10">
        <f t="shared" si="1"/>
        <v>-20.507305060760519</v>
      </c>
      <c r="K16" s="10">
        <f t="shared" si="1"/>
        <v>-20.495552993561024</v>
      </c>
    </row>
    <row r="17" spans="2:11" x14ac:dyDescent="0.2">
      <c r="B17" s="1">
        <v>7</v>
      </c>
      <c r="C17" s="1">
        <v>6</v>
      </c>
      <c r="D17" s="6">
        <v>3</v>
      </c>
      <c r="E17" s="10">
        <f t="shared" si="1"/>
        <v>-8.9209278323528363</v>
      </c>
      <c r="F17" s="10">
        <f t="shared" si="1"/>
        <v>-8.9149875334075297</v>
      </c>
      <c r="G17" s="10">
        <f t="shared" si="1"/>
        <v>-8.9090551498084736</v>
      </c>
      <c r="H17" s="58">
        <f t="shared" si="1"/>
        <v>-8.9031306710682951</v>
      </c>
      <c r="I17" s="10">
        <f t="shared" si="1"/>
        <v>-8.8972140867204441</v>
      </c>
      <c r="J17" s="10">
        <f t="shared" si="1"/>
        <v>-8.8913053863191447</v>
      </c>
      <c r="K17" s="10">
        <f t="shared" si="1"/>
        <v>-8.8854045594393476</v>
      </c>
    </row>
    <row r="18" spans="2:11" x14ac:dyDescent="0.2">
      <c r="B18" s="1">
        <v>8</v>
      </c>
      <c r="C18" s="1">
        <v>7</v>
      </c>
      <c r="D18" s="6">
        <v>5</v>
      </c>
      <c r="E18" s="10">
        <f t="shared" si="1"/>
        <v>-19.081423298176443</v>
      </c>
      <c r="F18" s="10">
        <f t="shared" si="1"/>
        <v>-19.068206050227236</v>
      </c>
      <c r="G18" s="10">
        <f t="shared" si="1"/>
        <v>-19.055004193229074</v>
      </c>
      <c r="H18" s="58">
        <f t="shared" si="1"/>
        <v>-19.041817706789832</v>
      </c>
      <c r="I18" s="10">
        <f t="shared" si="1"/>
        <v>-19.0286465705579</v>
      </c>
      <c r="J18" s="10">
        <f t="shared" si="1"/>
        <v>-19.01549076422204</v>
      </c>
      <c r="K18" s="10">
        <f t="shared" si="1"/>
        <v>-19.002350267511325</v>
      </c>
    </row>
    <row r="19" spans="2:11" x14ac:dyDescent="0.2">
      <c r="B19" s="1">
        <v>9</v>
      </c>
      <c r="C19" s="14">
        <v>9</v>
      </c>
      <c r="D19" s="25">
        <v>1</v>
      </c>
      <c r="E19" s="26">
        <f t="shared" si="1"/>
        <v>-5.8864145782427348</v>
      </c>
      <c r="F19" s="26">
        <f t="shared" si="1"/>
        <v>-5.882444428770083</v>
      </c>
      <c r="G19" s="26">
        <f t="shared" si="1"/>
        <v>-5.8784782369705564</v>
      </c>
      <c r="H19" s="59">
        <f t="shared" si="1"/>
        <v>-5.8745159976004659</v>
      </c>
      <c r="I19" s="26">
        <f t="shared" si="1"/>
        <v>-5.8705577054265392</v>
      </c>
      <c r="J19" s="26">
        <f t="shared" si="1"/>
        <v>-5.8666033552258909</v>
      </c>
      <c r="K19" s="26">
        <f t="shared" si="1"/>
        <v>-5.8626529417859912</v>
      </c>
    </row>
    <row r="20" spans="2:11" x14ac:dyDescent="0.2">
      <c r="B20" s="5"/>
      <c r="H20" s="20"/>
    </row>
    <row r="21" spans="2:11" x14ac:dyDescent="0.2">
      <c r="H21" s="20"/>
    </row>
    <row r="22" spans="2:11" x14ac:dyDescent="0.2">
      <c r="H22" s="20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手作業最尤解</vt:lpstr>
      <vt:lpstr>尤度関数</vt:lpstr>
      <vt:lpstr>尤度グラフ1</vt:lpstr>
      <vt:lpstr>尤度グラフ2</vt:lpstr>
      <vt:lpstr>手作業最尤解!_Ref12117343</vt:lpstr>
      <vt:lpstr>手作業最尤解!_Ref12117368</vt:lpstr>
      <vt:lpstr>尤度グラフ1!_Ref12117445</vt:lpstr>
      <vt:lpstr>尤度グラフ1!_Ref12117623</vt:lpstr>
      <vt:lpstr>手作業最尤解!_Ref13128351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2018-08-18T04:05:59Z</dcterms:created>
  <dcterms:modified xsi:type="dcterms:W3CDTF">2020-04-27T07:15:50Z</dcterms:modified>
</cp:coreProperties>
</file>