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B27894B4-DC6E-4299-96F1-98085354CB77}" xr6:coauthVersionLast="45" xr6:coauthVersionMax="45" xr10:uidLastSave="{00000000-0000-0000-0000-000000000000}"/>
  <bookViews>
    <workbookView xWindow="1640" yWindow="0" windowWidth="17490" windowHeight="9980" xr2:uid="{5CBCDB16-41DB-4E6E-B88D-C4DF72313A86}"/>
  </bookViews>
  <sheets>
    <sheet name="2x2分割表" sheetId="4" r:id="rId1"/>
    <sheet name="期待度数" sheetId="9" r:id="rId2"/>
    <sheet name="2値尤度比検定" sheetId="6" r:id="rId3"/>
  </sheets>
  <definedNames>
    <definedName name="_Ref12119671" localSheetId="0">'2x2分割表'!$C$4</definedName>
    <definedName name="_Ref12119728" localSheetId="1">期待度数!$C$4</definedName>
    <definedName name="_Ref12119860" localSheetId="2">'2値尤度比検定'!$C$4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9" l="1"/>
  <c r="H8" i="9" l="1"/>
  <c r="K8" i="9" s="1"/>
  <c r="G8" i="9"/>
  <c r="J8" i="9" s="1"/>
  <c r="H7" i="9"/>
  <c r="K7" i="9" s="1"/>
  <c r="G7" i="9"/>
  <c r="M7" i="9" s="1"/>
  <c r="M8" i="9" l="1"/>
  <c r="N8" i="9"/>
  <c r="J7" i="9"/>
  <c r="K9" i="9" s="1"/>
  <c r="N7" i="9"/>
  <c r="N9" i="9" l="1"/>
  <c r="G8" i="6" l="1"/>
  <c r="H8" i="6" s="1"/>
  <c r="D8" i="6"/>
  <c r="E8" i="6" s="1"/>
  <c r="F9" i="6"/>
  <c r="G9" i="6" s="1"/>
  <c r="C9" i="6"/>
  <c r="D9" i="6" s="1"/>
  <c r="J8" i="6"/>
  <c r="K8" i="6" s="1"/>
  <c r="L8" i="6" s="1"/>
  <c r="H9" i="6" l="1"/>
  <c r="H10" i="6" s="1"/>
  <c r="G11" i="6" s="1"/>
  <c r="E9" i="6"/>
  <c r="E10" i="6"/>
  <c r="D11" i="6" l="1"/>
  <c r="J9" i="6" l="1"/>
  <c r="K9" i="6" s="1"/>
  <c r="L9" i="6" s="1"/>
  <c r="L10" i="6" s="1"/>
  <c r="K11" i="6" l="1"/>
</calcChain>
</file>

<file path=xl/sharedStrings.xml><?xml version="1.0" encoding="utf-8"?>
<sst xmlns="http://schemas.openxmlformats.org/spreadsheetml/2006/main" count="62" uniqueCount="44">
  <si>
    <r>
      <rPr>
        <sz val="10"/>
        <color theme="1"/>
        <rFont val="ＭＳ Ｐ明朝"/>
        <family val="1"/>
        <charset val="128"/>
      </rPr>
      <t>インドの３地域の</t>
    </r>
    <r>
      <rPr>
        <sz val="10"/>
        <color theme="1"/>
        <rFont val="Times New Roman"/>
        <family val="1"/>
      </rPr>
      <t>1978</t>
    </r>
    <r>
      <rPr>
        <sz val="10"/>
        <color theme="1"/>
        <rFont val="ＭＳ Ｐ明朝"/>
        <family val="1"/>
        <charset val="128"/>
      </rPr>
      <t>年から</t>
    </r>
    <r>
      <rPr>
        <sz val="10"/>
        <color theme="1"/>
        <rFont val="Times New Roman"/>
        <family val="1"/>
      </rPr>
      <t>1982</t>
    </r>
    <r>
      <rPr>
        <sz val="10"/>
        <color theme="1"/>
        <rFont val="ＭＳ Ｐ明朝"/>
        <family val="1"/>
        <charset val="128"/>
      </rPr>
      <t>年の間の１日当たりの犯罪件数</t>
    </r>
    <phoneticPr fontId="1"/>
  </si>
  <si>
    <t>満月＋新月</t>
    <rPh sb="0" eb="2">
      <t>マンゲツ</t>
    </rPh>
    <rPh sb="3" eb="5">
      <t>シンゲツ</t>
    </rPh>
    <phoneticPr fontId="1"/>
  </si>
  <si>
    <r>
      <rPr>
        <sz val="10"/>
        <color theme="1"/>
        <rFont val="ＭＳ Ｐ明朝"/>
        <family val="1"/>
        <charset val="128"/>
      </rPr>
      <t>計</t>
    </r>
    <rPh sb="0" eb="1">
      <t>ケイ</t>
    </rPh>
    <phoneticPr fontId="1"/>
  </si>
  <si>
    <r>
      <rPr>
        <sz val="10"/>
        <color theme="1"/>
        <rFont val="ＭＳ Ｐ明朝"/>
        <family val="1"/>
        <charset val="128"/>
      </rPr>
      <t>犯罪</t>
    </r>
    <rPh sb="0" eb="2">
      <t>ハンザイ</t>
    </rPh>
    <phoneticPr fontId="1"/>
  </si>
  <si>
    <r>
      <t>0:</t>
    </r>
    <r>
      <rPr>
        <sz val="10"/>
        <color theme="1"/>
        <rFont val="ＭＳ Ｐ明朝"/>
        <family val="1"/>
        <charset val="128"/>
      </rPr>
      <t>なし</t>
    </r>
    <phoneticPr fontId="1"/>
  </si>
  <si>
    <r>
      <t xml:space="preserve"> 1</t>
    </r>
    <r>
      <rPr>
        <sz val="10"/>
        <color theme="1"/>
        <rFont val="ＭＳ Ｐ明朝"/>
        <family val="1"/>
        <charset val="128"/>
      </rPr>
      <t>：あり</t>
    </r>
    <phoneticPr fontId="1"/>
  </si>
  <si>
    <r>
      <t>1:</t>
    </r>
    <r>
      <rPr>
        <sz val="10"/>
        <color theme="1"/>
        <rFont val="ＭＳ Ｐ明朝"/>
        <family val="1"/>
        <charset val="128"/>
      </rPr>
      <t>満月</t>
    </r>
    <rPh sb="2" eb="4">
      <t>マンゲツ</t>
    </rPh>
    <phoneticPr fontId="1"/>
  </si>
  <si>
    <r>
      <t>2:</t>
    </r>
    <r>
      <rPr>
        <sz val="10"/>
        <color theme="1"/>
        <rFont val="ＭＳ Ｐ明朝"/>
        <family val="1"/>
        <charset val="128"/>
      </rPr>
      <t>新月</t>
    </r>
    <rPh sb="2" eb="4">
      <t>シンゲツ</t>
    </rPh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</si>
  <si>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</si>
  <si>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12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</si>
  <si>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</si>
  <si>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22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</si>
  <si>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1</t>
    </r>
    <r>
      <rPr>
        <vertAlign val="subscript"/>
        <sz val="10"/>
        <color theme="1"/>
        <rFont val="ＭＳ Ｐ明朝"/>
        <family val="1"/>
        <charset val="128"/>
      </rPr>
      <t>・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</si>
  <si>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2</t>
    </r>
    <r>
      <rPr>
        <vertAlign val="subscript"/>
        <sz val="10"/>
        <color theme="1"/>
        <rFont val="ＭＳ Ｐ明朝"/>
        <family val="1"/>
        <charset val="128"/>
      </rPr>
      <t>・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</si>
  <si>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ＭＳ Ｐ明朝"/>
        <family val="1"/>
        <charset val="128"/>
      </rPr>
      <t>・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</si>
  <si>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ＭＳ Ｐ明朝"/>
        <family val="1"/>
        <charset val="128"/>
      </rPr>
      <t>・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</si>
  <si>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ＭＳ Ｐ明朝"/>
        <family val="1"/>
        <charset val="128"/>
      </rPr>
      <t>・・</t>
    </r>
    <phoneticPr fontId="1"/>
  </si>
  <si>
    <t>計</t>
    <rPh sb="0" eb="1">
      <t>ケイ</t>
    </rPh>
    <phoneticPr fontId="1"/>
  </si>
  <si>
    <t>満月</t>
    <rPh sb="0" eb="2">
      <t>マンゲツ</t>
    </rPh>
    <phoneticPr fontId="1"/>
  </si>
  <si>
    <t>新月</t>
    <rPh sb="0" eb="2">
      <t>シンゲツ</t>
    </rPh>
    <phoneticPr fontId="1"/>
  </si>
  <si>
    <t>犯罪</t>
    <rPh sb="0" eb="2">
      <t>ハンザイ</t>
    </rPh>
    <phoneticPr fontId="1"/>
  </si>
  <si>
    <r>
      <t>1:</t>
    </r>
    <r>
      <rPr>
        <sz val="10"/>
        <color theme="1"/>
        <rFont val="ＭＳ Ｐ明朝"/>
        <family val="1"/>
        <charset val="128"/>
      </rPr>
      <t>あり</t>
    </r>
    <phoneticPr fontId="1"/>
  </si>
  <si>
    <r>
      <t>n</t>
    </r>
    <r>
      <rPr>
        <vertAlign val="subscript"/>
        <sz val="10"/>
        <color theme="1"/>
        <rFont val="ＭＳ Ｐ明朝"/>
        <family val="1"/>
        <charset val="128"/>
      </rPr>
      <t>満月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</si>
  <si>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満月</t>
    </r>
    <phoneticPr fontId="1"/>
  </si>
  <si>
    <r>
      <t>n</t>
    </r>
    <r>
      <rPr>
        <vertAlign val="subscript"/>
        <sz val="10"/>
        <color theme="1"/>
        <rFont val="ＭＳ Ｐ明朝"/>
        <family val="1"/>
        <charset val="128"/>
      </rPr>
      <t>新月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</si>
  <si>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新月</t>
    </r>
    <phoneticPr fontId="1"/>
  </si>
  <si>
    <r>
      <t>n</t>
    </r>
    <r>
      <rPr>
        <vertAlign val="subscript"/>
        <sz val="10"/>
        <color theme="1"/>
        <rFont val="ＭＳ Ｐ明朝"/>
        <family val="1"/>
        <charset val="128"/>
      </rPr>
      <t>満＋新</t>
    </r>
    <phoneticPr fontId="1"/>
  </si>
  <si>
    <r>
      <t xml:space="preserve">ln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満＋新</t>
    </r>
    <phoneticPr fontId="1"/>
  </si>
  <si>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満月</t>
    </r>
    <phoneticPr fontId="1"/>
  </si>
  <si>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新月</t>
    </r>
    <phoneticPr fontId="1"/>
  </si>
  <si>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ＭＳ Ｐ明朝"/>
        <family val="1"/>
        <charset val="128"/>
      </rPr>
      <t>満＋新</t>
    </r>
    <phoneticPr fontId="1"/>
  </si>
  <si>
    <r>
      <rPr>
        <sz val="10"/>
        <color theme="1"/>
        <rFont val="ＭＳ Ｐ明朝"/>
        <family val="1"/>
        <charset val="128"/>
      </rPr>
      <t>期待度数</t>
    </r>
    <rPh sb="0" eb="2">
      <t>キタイ</t>
    </rPh>
    <rPh sb="2" eb="4">
      <t>ドスウ</t>
    </rPh>
    <phoneticPr fontId="1"/>
  </si>
  <si>
    <r>
      <rPr>
        <sz val="10"/>
        <color theme="1"/>
        <rFont val="ＭＳ Ｐ明朝"/>
        <family val="1"/>
        <charset val="128"/>
      </rPr>
      <t>尤度比</t>
    </r>
    <rPh sb="0" eb="2">
      <t>ユウド</t>
    </rPh>
    <rPh sb="2" eb="3">
      <t>ヒ</t>
    </rPh>
    <phoneticPr fontId="1"/>
  </si>
  <si>
    <r>
      <rPr>
        <sz val="10"/>
        <color theme="1"/>
        <rFont val="ＭＳ Ｐ明朝"/>
        <family val="1"/>
        <charset val="128"/>
      </rPr>
      <t>総和</t>
    </r>
    <rPh sb="0" eb="2">
      <t>ソウワ</t>
    </rPh>
    <phoneticPr fontId="1"/>
  </si>
  <si>
    <r>
      <rPr>
        <sz val="10"/>
        <color theme="1"/>
        <rFont val="ＭＳ Ｐ明朝"/>
        <family val="1"/>
        <charset val="128"/>
      </rPr>
      <t>簡便式</t>
    </r>
    <rPh sb="0" eb="2">
      <t>カンベン</t>
    </rPh>
    <rPh sb="2" eb="3">
      <t>シキ</t>
    </rPh>
    <phoneticPr fontId="1"/>
  </si>
  <si>
    <t>Pearson</t>
    <phoneticPr fontId="1"/>
  </si>
  <si>
    <r>
      <t>P</t>
    </r>
    <r>
      <rPr>
        <vertAlign val="subscript"/>
        <sz val="10"/>
        <color theme="1"/>
        <rFont val="ＭＳ Ｐ明朝"/>
        <family val="1"/>
        <charset val="128"/>
      </rPr>
      <t>満月</t>
    </r>
    <phoneticPr fontId="1"/>
  </si>
  <si>
    <r>
      <t>P</t>
    </r>
    <r>
      <rPr>
        <vertAlign val="subscript"/>
        <sz val="10"/>
        <color theme="1"/>
        <rFont val="ＭＳ Ｐ明朝"/>
        <family val="1"/>
        <charset val="128"/>
      </rPr>
      <t>新月</t>
    </r>
    <phoneticPr fontId="1"/>
  </si>
  <si>
    <r>
      <t>P</t>
    </r>
    <r>
      <rPr>
        <vertAlign val="subscript"/>
        <sz val="10"/>
        <color theme="1"/>
        <rFont val="ＭＳ Ｐ明朝"/>
        <family val="1"/>
        <charset val="128"/>
      </rPr>
      <t>満＋新</t>
    </r>
    <phoneticPr fontId="1"/>
  </si>
  <si>
    <r>
      <rPr>
        <b/>
        <sz val="10"/>
        <color theme="1"/>
        <rFont val="ＭＳ Ｐ明朝"/>
        <family val="1"/>
        <charset val="128"/>
      </rPr>
      <t>完全モデル</t>
    </r>
    <r>
      <rPr>
        <sz val="10"/>
        <color theme="1"/>
        <rFont val="ＭＳ Ｐ明朝"/>
        <family val="1"/>
        <charset val="128"/>
      </rPr>
      <t xml:space="preserve">   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96.0940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124.1423= </t>
    </r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220.2363</t>
    </r>
    <phoneticPr fontId="1"/>
  </si>
  <si>
    <t>縮小モデル</t>
    <rPh sb="0" eb="1">
      <t>チヂミ</t>
    </rPh>
    <rPh sb="1" eb="2">
      <t>ショウ</t>
    </rPh>
    <phoneticPr fontId="1"/>
  </si>
  <si>
    <r>
      <t>表</t>
    </r>
    <r>
      <rPr>
        <sz val="11"/>
        <color theme="1"/>
        <rFont val="Times New Roman"/>
        <family val="1"/>
      </rPr>
      <t xml:space="preserve">3.1  </t>
    </r>
    <r>
      <rPr>
        <sz val="11"/>
        <color theme="1"/>
        <rFont val="ＭＳ 明朝"/>
        <family val="1"/>
        <charset val="128"/>
      </rPr>
      <t>インド</t>
    </r>
    <r>
      <rPr>
        <sz val="11"/>
        <color theme="1"/>
        <rFont val="Times New Roman"/>
        <family val="1"/>
      </rPr>
      <t>3</t>
    </r>
    <r>
      <rPr>
        <sz val="11"/>
        <color theme="1"/>
        <rFont val="ＭＳ 明朝"/>
        <family val="1"/>
        <charset val="128"/>
      </rPr>
      <t>地域の</t>
    </r>
    <r>
      <rPr>
        <sz val="11"/>
        <color theme="1"/>
        <rFont val="Times New Roman"/>
        <family val="1"/>
      </rPr>
      <t>5</t>
    </r>
    <r>
      <rPr>
        <sz val="11"/>
        <color theme="1"/>
        <rFont val="ＭＳ 明朝"/>
        <family val="1"/>
        <charset val="128"/>
      </rPr>
      <t>年間の満月と新月の日に起きた犯罪の件数</t>
    </r>
  </si>
  <si>
    <r>
      <t>表</t>
    </r>
    <r>
      <rPr>
        <sz val="11"/>
        <color theme="1"/>
        <rFont val="Times New Roman"/>
        <family val="1"/>
      </rPr>
      <t>3.3  Excel</t>
    </r>
    <r>
      <rPr>
        <sz val="11"/>
        <color theme="1"/>
        <rFont val="ＭＳ 明朝"/>
        <family val="1"/>
        <charset val="128"/>
      </rPr>
      <t>による期待度数から求めた</t>
    </r>
    <r>
      <rPr>
        <sz val="11"/>
        <color theme="1"/>
        <rFont val="Times New Roman"/>
        <family val="1"/>
      </rPr>
      <t>Pearson</t>
    </r>
    <r>
      <rPr>
        <sz val="11"/>
        <color theme="1"/>
        <rFont val="ＭＳ 明朝"/>
        <family val="1"/>
        <charset val="128"/>
      </rPr>
      <t>および尤度比のカイ</t>
    </r>
    <r>
      <rPr>
        <sz val="11"/>
        <color theme="1"/>
        <rFont val="Times New Roman"/>
        <family val="1"/>
      </rPr>
      <t>2</t>
    </r>
    <r>
      <rPr>
        <sz val="11"/>
        <color theme="1"/>
        <rFont val="ＭＳ 明朝"/>
        <family val="1"/>
        <charset val="128"/>
      </rPr>
      <t>乗値</t>
    </r>
  </si>
  <si>
    <r>
      <t>表</t>
    </r>
    <r>
      <rPr>
        <sz val="11"/>
        <color theme="1"/>
        <rFont val="Times New Roman"/>
        <family val="1"/>
      </rPr>
      <t xml:space="preserve">3.4  </t>
    </r>
    <r>
      <rPr>
        <sz val="11"/>
        <color theme="1"/>
        <rFont val="ＭＳ 明朝"/>
        <family val="1"/>
        <charset val="128"/>
      </rPr>
      <t>出現率に対する対数尤度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</si>
</sst>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0.0000_ "/>
    <numFmt numFmtId="178" formatCode="0.0000"/>
    <numFmt numFmtId="179" formatCode="0.000_ "/>
    <numFmt numFmtId="180" formatCode="0.0000E+00"/>
    <numFmt numFmtId="181" formatCode="0_ "/>
  </numFmts>
  <fonts count="13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0"/>
      <color theme="1"/>
      <name val="ＭＳ Ｐ明朝"/>
      <family val="1"/>
      <charset val="128"/>
    </font>
    <font>
      <sz val="10"/>
      <color theme="1"/>
      <name val="Symbol"/>
      <family val="1"/>
      <charset val="2"/>
    </font>
    <font>
      <b/>
      <sz val="10"/>
      <color theme="1"/>
      <name val="ＭＳ Ｐ明朝"/>
      <family val="1"/>
      <charset val="128"/>
    </font>
    <font>
      <b/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right" vertical="center" wrapText="1" inden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0" xfId="0" applyFont="1" applyBorder="1" applyAlignment="1">
      <alignment horizontal="right" vertical="center" wrapText="1" indent="1"/>
    </xf>
    <xf numFmtId="0" fontId="3" fillId="0" borderId="5" xfId="0" applyFont="1" applyBorder="1" applyAlignment="1">
      <alignment horizontal="right" vertical="center" wrapText="1" indent="1"/>
    </xf>
    <xf numFmtId="0" fontId="3" fillId="0" borderId="0" xfId="0" applyFont="1" applyAlignment="1">
      <alignment horizontal="right" vertical="center" indent="1"/>
    </xf>
    <xf numFmtId="0" fontId="3" fillId="0" borderId="3" xfId="0" applyFont="1" applyBorder="1" applyAlignment="1">
      <alignment horizontal="right" vertical="center" inden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right" vertical="center" wrapText="1" indent="1"/>
    </xf>
    <xf numFmtId="0" fontId="3" fillId="0" borderId="4" xfId="0" applyFont="1" applyBorder="1" applyAlignment="1">
      <alignment horizontal="right" vertical="center" wrapText="1" indent="1"/>
    </xf>
    <xf numFmtId="0" fontId="3" fillId="0" borderId="5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 indent="1"/>
    </xf>
    <xf numFmtId="179" fontId="3" fillId="0" borderId="2" xfId="0" applyNumberFormat="1" applyFont="1" applyBorder="1" applyAlignment="1">
      <alignment horizontal="right" vertical="center" wrapText="1"/>
    </xf>
    <xf numFmtId="177" fontId="3" fillId="0" borderId="2" xfId="0" applyNumberFormat="1" applyFont="1" applyBorder="1" applyAlignment="1">
      <alignment horizontal="right" vertical="center" wrapText="1"/>
    </xf>
    <xf numFmtId="176" fontId="3" fillId="0" borderId="6" xfId="0" applyNumberFormat="1" applyFont="1" applyBorder="1" applyAlignment="1">
      <alignment horizontal="right" vertical="center" wrapText="1" indent="1"/>
    </xf>
    <xf numFmtId="176" fontId="3" fillId="0" borderId="5" xfId="0" applyNumberFormat="1" applyFont="1" applyBorder="1" applyAlignment="1">
      <alignment horizontal="right" vertical="center" wrapText="1" indent="1"/>
    </xf>
    <xf numFmtId="179" fontId="3" fillId="0" borderId="0" xfId="0" applyNumberFormat="1" applyFont="1">
      <alignment vertical="center"/>
    </xf>
    <xf numFmtId="0" fontId="3" fillId="0" borderId="3" xfId="0" applyFont="1" applyBorder="1" applyAlignment="1">
      <alignment horizontal="right" vertical="center" wrapText="1"/>
    </xf>
    <xf numFmtId="176" fontId="3" fillId="0" borderId="4" xfId="0" applyNumberFormat="1" applyFont="1" applyBorder="1" applyAlignment="1">
      <alignment horizontal="left" vertical="center" wrapText="1" indent="1"/>
    </xf>
    <xf numFmtId="177" fontId="3" fillId="0" borderId="0" xfId="0" applyNumberFormat="1" applyFont="1">
      <alignment vertical="center"/>
    </xf>
    <xf numFmtId="179" fontId="3" fillId="0" borderId="0" xfId="0" applyNumberFormat="1" applyFont="1" applyAlignment="1">
      <alignment horizontal="right" vertical="center"/>
    </xf>
    <xf numFmtId="177" fontId="3" fillId="0" borderId="2" xfId="0" applyNumberFormat="1" applyFont="1" applyBorder="1">
      <alignment vertical="center"/>
    </xf>
    <xf numFmtId="178" fontId="3" fillId="0" borderId="0" xfId="0" applyNumberFormat="1" applyFont="1">
      <alignment vertical="center"/>
    </xf>
    <xf numFmtId="0" fontId="3" fillId="0" borderId="3" xfId="0" applyFont="1" applyBorder="1" applyAlignment="1">
      <alignment horizontal="left" vertical="center"/>
    </xf>
    <xf numFmtId="177" fontId="3" fillId="0" borderId="10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177" fontId="3" fillId="0" borderId="0" xfId="0" applyNumberFormat="1" applyFont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5" xfId="0" applyNumberFormat="1" applyFont="1" applyBorder="1">
      <alignment vertical="center"/>
    </xf>
    <xf numFmtId="177" fontId="3" fillId="0" borderId="6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right" vertical="center"/>
    </xf>
    <xf numFmtId="181" fontId="3" fillId="0" borderId="5" xfId="0" applyNumberFormat="1" applyFont="1" applyBorder="1" applyAlignment="1">
      <alignment horizontal="right" vertical="center"/>
    </xf>
    <xf numFmtId="181" fontId="3" fillId="0" borderId="2" xfId="0" applyNumberFormat="1" applyFont="1" applyBorder="1" applyAlignment="1">
      <alignment horizontal="right" vertical="center"/>
    </xf>
    <xf numFmtId="181" fontId="3" fillId="0" borderId="6" xfId="0" applyNumberFormat="1" applyFont="1" applyBorder="1" applyAlignment="1">
      <alignment horizontal="right" vertical="center"/>
    </xf>
    <xf numFmtId="181" fontId="3" fillId="0" borderId="3" xfId="0" applyNumberFormat="1" applyFont="1" applyBorder="1" applyAlignment="1">
      <alignment horizontal="right" vertical="center"/>
    </xf>
    <xf numFmtId="181" fontId="3" fillId="0" borderId="4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80" fontId="3" fillId="0" borderId="3" xfId="0" applyNumberFormat="1" applyFont="1" applyBorder="1" applyAlignment="1">
      <alignment horizontal="right" vertical="center"/>
    </xf>
    <xf numFmtId="180" fontId="3" fillId="0" borderId="4" xfId="0" applyNumberFormat="1" applyFont="1" applyBorder="1" applyAlignment="1">
      <alignment horizontal="right" vertical="center"/>
    </xf>
    <xf numFmtId="0" fontId="1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FA8CF-F51F-466B-ACA4-71DB7334229C}">
  <dimension ref="B2:O17"/>
  <sheetViews>
    <sheetView tabSelected="1" workbookViewId="0"/>
  </sheetViews>
  <sheetFormatPr defaultRowHeight="13" x14ac:dyDescent="0.2"/>
  <cols>
    <col min="1" max="1" width="8.7265625" style="1"/>
    <col min="2" max="2" width="8.6328125" style="1" customWidth="1"/>
    <col min="3" max="5" width="8.6328125" style="11" customWidth="1"/>
    <col min="6" max="6" width="3.1796875" style="11" customWidth="1"/>
    <col min="7" max="10" width="8.6328125" style="11" customWidth="1"/>
    <col min="11" max="11" width="3.6328125" style="1" customWidth="1"/>
    <col min="12" max="15" width="7.54296875" style="1" customWidth="1"/>
    <col min="16" max="16" width="4.26953125" style="1" customWidth="1"/>
    <col min="17" max="16384" width="8.7265625" style="1"/>
  </cols>
  <sheetData>
    <row r="2" spans="2:15" x14ac:dyDescent="0.2">
      <c r="C2" s="11" t="s">
        <v>0</v>
      </c>
    </row>
    <row r="4" spans="2:15" ht="14" x14ac:dyDescent="0.2">
      <c r="C4" s="70" t="s">
        <v>41</v>
      </c>
    </row>
    <row r="6" spans="2:15" ht="13.5" customHeight="1" x14ac:dyDescent="0.2">
      <c r="B6" s="25"/>
      <c r="C6" s="59" t="s">
        <v>3</v>
      </c>
      <c r="D6" s="60"/>
      <c r="E6" s="13"/>
      <c r="F6" s="1"/>
      <c r="G6" s="25"/>
      <c r="H6" s="59" t="s">
        <v>3</v>
      </c>
      <c r="I6" s="60"/>
      <c r="J6" s="13"/>
    </row>
    <row r="7" spans="2:15" ht="13.5" customHeight="1" x14ac:dyDescent="0.2">
      <c r="B7" s="5"/>
      <c r="C7" s="21" t="s">
        <v>4</v>
      </c>
      <c r="D7" s="5" t="s">
        <v>5</v>
      </c>
      <c r="E7" s="21" t="s">
        <v>2</v>
      </c>
      <c r="G7" s="4"/>
      <c r="H7" s="19" t="s">
        <v>4</v>
      </c>
      <c r="I7" s="4" t="s">
        <v>5</v>
      </c>
      <c r="J7" s="19" t="s">
        <v>2</v>
      </c>
      <c r="K7" s="11"/>
      <c r="L7" s="11"/>
      <c r="M7" s="11"/>
      <c r="N7" s="11"/>
      <c r="O7" s="11"/>
    </row>
    <row r="8" spans="2:15" ht="13.5" customHeight="1" x14ac:dyDescent="0.2">
      <c r="B8" s="3" t="s">
        <v>6</v>
      </c>
      <c r="C8" s="20">
        <v>40</v>
      </c>
      <c r="D8" s="15">
        <v>143</v>
      </c>
      <c r="E8" s="20">
        <v>183</v>
      </c>
      <c r="G8" s="3" t="s">
        <v>6</v>
      </c>
      <c r="H8" s="20" t="s">
        <v>8</v>
      </c>
      <c r="I8" s="15" t="s">
        <v>9</v>
      </c>
      <c r="J8" s="20" t="s">
        <v>12</v>
      </c>
    </row>
    <row r="9" spans="2:15" ht="13.5" customHeight="1" x14ac:dyDescent="0.2">
      <c r="B9" s="5" t="s">
        <v>7</v>
      </c>
      <c r="C9" s="23">
        <v>114</v>
      </c>
      <c r="D9" s="22">
        <v>72</v>
      </c>
      <c r="E9" s="23">
        <v>186</v>
      </c>
      <c r="G9" s="5" t="s">
        <v>7</v>
      </c>
      <c r="H9" s="23" t="s">
        <v>10</v>
      </c>
      <c r="I9" s="22" t="s">
        <v>11</v>
      </c>
      <c r="J9" s="23" t="s">
        <v>13</v>
      </c>
    </row>
    <row r="10" spans="2:15" ht="13.5" customHeight="1" x14ac:dyDescent="0.2">
      <c r="B10" s="18" t="s">
        <v>2</v>
      </c>
      <c r="C10" s="17">
        <v>154</v>
      </c>
      <c r="D10" s="24">
        <v>215</v>
      </c>
      <c r="E10" s="17">
        <v>369</v>
      </c>
      <c r="G10" s="18" t="s">
        <v>2</v>
      </c>
      <c r="H10" s="8" t="s">
        <v>14</v>
      </c>
      <c r="I10" s="24" t="s">
        <v>15</v>
      </c>
      <c r="J10" s="8" t="s">
        <v>16</v>
      </c>
    </row>
    <row r="11" spans="2:15" ht="13.5" customHeight="1" x14ac:dyDescent="0.2"/>
    <row r="12" spans="2:15" ht="13.5" customHeight="1" x14ac:dyDescent="0.2"/>
    <row r="13" spans="2:15" ht="13.5" customHeight="1" x14ac:dyDescent="0.2"/>
    <row r="14" spans="2:15" ht="13.5" customHeight="1" x14ac:dyDescent="0.2"/>
    <row r="15" spans="2:15" ht="13.5" customHeight="1" x14ac:dyDescent="0.2"/>
    <row r="16" spans="2:15" ht="13.5" customHeight="1" x14ac:dyDescent="0.2"/>
    <row r="17" ht="13.5" customHeight="1" x14ac:dyDescent="0.2"/>
  </sheetData>
  <mergeCells count="2">
    <mergeCell ref="C6:D6"/>
    <mergeCell ref="H6:I6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FE678-4439-496C-BF6F-E0907DE7161A}">
  <dimension ref="B2:Q18"/>
  <sheetViews>
    <sheetView workbookViewId="0">
      <selection activeCell="K7" sqref="K7"/>
    </sheetView>
  </sheetViews>
  <sheetFormatPr defaultRowHeight="13" x14ac:dyDescent="0.2"/>
  <cols>
    <col min="1" max="1" width="8.7265625" style="1"/>
    <col min="2" max="2" width="6.1796875" style="1" customWidth="1"/>
    <col min="3" max="5" width="6.1796875" style="11" customWidth="1"/>
    <col min="6" max="6" width="2" style="11" customWidth="1"/>
    <col min="7" max="8" width="8.26953125" style="1" customWidth="1"/>
    <col min="9" max="9" width="1.81640625" style="1" customWidth="1"/>
    <col min="10" max="11" width="7.6328125" style="1" customWidth="1"/>
    <col min="12" max="12" width="1.7265625" style="1" customWidth="1"/>
    <col min="13" max="14" width="8.7265625" style="1" customWidth="1"/>
    <col min="15" max="16" width="7.54296875" style="1" customWidth="1"/>
    <col min="17" max="17" width="6.90625" style="1" customWidth="1"/>
    <col min="18" max="19" width="4.26953125" style="1" customWidth="1"/>
    <col min="20" max="16384" width="8.7265625" style="1"/>
  </cols>
  <sheetData>
    <row r="2" spans="2:17" x14ac:dyDescent="0.2">
      <c r="C2" s="11" t="s">
        <v>0</v>
      </c>
    </row>
    <row r="4" spans="2:17" ht="14" x14ac:dyDescent="0.2">
      <c r="C4" s="70" t="s">
        <v>42</v>
      </c>
    </row>
    <row r="5" spans="2:17" ht="13.5" customHeight="1" x14ac:dyDescent="0.2">
      <c r="C5" s="1"/>
      <c r="D5" s="1"/>
      <c r="E5" s="1"/>
      <c r="F5" s="1"/>
    </row>
    <row r="6" spans="2:17" ht="13.5" customHeight="1" x14ac:dyDescent="0.2">
      <c r="B6" s="52"/>
      <c r="C6" s="51" t="s">
        <v>4</v>
      </c>
      <c r="D6" s="52" t="s">
        <v>5</v>
      </c>
      <c r="E6" s="51" t="s">
        <v>2</v>
      </c>
      <c r="G6" s="11" t="s">
        <v>31</v>
      </c>
      <c r="H6" s="11"/>
      <c r="I6" s="11"/>
      <c r="J6" s="11" t="s">
        <v>35</v>
      </c>
      <c r="K6" s="11"/>
      <c r="L6" s="11"/>
      <c r="M6" s="11" t="s">
        <v>32</v>
      </c>
      <c r="N6" s="2"/>
      <c r="O6" s="11"/>
      <c r="P6" s="11"/>
    </row>
    <row r="7" spans="2:17" ht="13.5" customHeight="1" x14ac:dyDescent="0.2">
      <c r="B7" s="50" t="s">
        <v>6</v>
      </c>
      <c r="C7" s="53">
        <v>40</v>
      </c>
      <c r="D7" s="54">
        <v>143</v>
      </c>
      <c r="E7" s="53">
        <v>183</v>
      </c>
      <c r="G7" s="41">
        <f>C$9*$E7/$E$9</f>
        <v>76.373983739837399</v>
      </c>
      <c r="H7" s="42">
        <f>D$9*$E7/$E$9</f>
        <v>106.6260162601626</v>
      </c>
      <c r="I7" s="43"/>
      <c r="J7" s="41">
        <f>(C7-G7)^2/G7</f>
        <v>17.323526000855068</v>
      </c>
      <c r="K7" s="42">
        <f>(D7-H7)^2/H7</f>
        <v>12.408479088984562</v>
      </c>
      <c r="L7" s="43"/>
      <c r="M7" s="41">
        <f>2*C7*LN(C7/G7)</f>
        <v>-51.741012568046933</v>
      </c>
      <c r="N7" s="42">
        <f>2*D7*LN(D7/H7)</f>
        <v>83.945888692766289</v>
      </c>
      <c r="Q7" s="11"/>
    </row>
    <row r="8" spans="2:17" ht="13.5" customHeight="1" x14ac:dyDescent="0.2">
      <c r="B8" s="5" t="s">
        <v>7</v>
      </c>
      <c r="C8" s="55">
        <v>114</v>
      </c>
      <c r="D8" s="56">
        <v>72</v>
      </c>
      <c r="E8" s="55">
        <v>186</v>
      </c>
      <c r="G8" s="44">
        <f>C$9*$E8/$E$9</f>
        <v>77.626016260162601</v>
      </c>
      <c r="H8" s="45">
        <f>D$9*$E8/$E$9</f>
        <v>108.3739837398374</v>
      </c>
      <c r="I8" s="43"/>
      <c r="J8" s="44">
        <f>(C8-G8)^2/G8</f>
        <v>17.044114291163858</v>
      </c>
      <c r="K8" s="45">
        <f>(D8-H8)^2/H8</f>
        <v>12.208342329484809</v>
      </c>
      <c r="L8" s="43"/>
      <c r="M8" s="44">
        <f>2*C8*LN(C8/G8)</f>
        <v>87.619446118267817</v>
      </c>
      <c r="N8" s="45">
        <f>2*D8*LN(D8/H8)</f>
        <v>-58.884759184936541</v>
      </c>
      <c r="Q8" s="11"/>
    </row>
    <row r="9" spans="2:17" ht="13.5" customHeight="1" x14ac:dyDescent="0.2">
      <c r="B9" s="52" t="s">
        <v>2</v>
      </c>
      <c r="C9" s="57">
        <v>154</v>
      </c>
      <c r="D9" s="58">
        <v>215</v>
      </c>
      <c r="E9" s="57">
        <v>369</v>
      </c>
      <c r="G9" s="43"/>
      <c r="H9" s="43"/>
      <c r="I9" s="43"/>
      <c r="J9" s="43" t="s">
        <v>33</v>
      </c>
      <c r="K9" s="43">
        <f>SUM(J7:K8)</f>
        <v>58.984461710488297</v>
      </c>
      <c r="L9" s="43"/>
      <c r="M9" s="43" t="s">
        <v>33</v>
      </c>
      <c r="N9" s="43">
        <f>SUM(M7:N8)</f>
        <v>60.939563058050624</v>
      </c>
      <c r="Q9" s="11"/>
    </row>
    <row r="10" spans="2:17" ht="13.5" customHeight="1" x14ac:dyDescent="0.2"/>
    <row r="11" spans="2:17" ht="13.5" customHeight="1" x14ac:dyDescent="0.2">
      <c r="J11" s="1" t="s">
        <v>34</v>
      </c>
      <c r="K11" s="39">
        <f>(C7*D8-C8*D7)^2*E9/C9/D9/E7/E8</f>
        <v>58.984461710488304</v>
      </c>
    </row>
    <row r="12" spans="2:17" ht="13.5" customHeight="1" x14ac:dyDescent="0.2"/>
    <row r="13" spans="2:17" ht="13.5" customHeight="1" x14ac:dyDescent="0.2"/>
    <row r="14" spans="2:17" ht="13.5" customHeight="1" x14ac:dyDescent="0.2"/>
    <row r="15" spans="2:17" ht="13.5" customHeight="1" x14ac:dyDescent="0.2"/>
    <row r="16" spans="2:17" ht="13.5" customHeight="1" x14ac:dyDescent="0.2"/>
    <row r="18" spans="13:13" x14ac:dyDescent="0.2">
      <c r="M18" s="37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5C0B-21DA-40A6-8FF2-12EEF965D4E0}">
  <dimension ref="B2:L22"/>
  <sheetViews>
    <sheetView workbookViewId="0">
      <selection activeCell="A2" sqref="A2"/>
    </sheetView>
  </sheetViews>
  <sheetFormatPr defaultRowHeight="13" x14ac:dyDescent="0.2"/>
  <cols>
    <col min="1" max="1" width="8.7265625" style="1"/>
    <col min="2" max="2" width="9" style="11" customWidth="1"/>
    <col min="3" max="3" width="6.6328125" style="11" customWidth="1"/>
    <col min="4" max="4" width="7.453125" style="11" customWidth="1"/>
    <col min="5" max="5" width="8.7265625" style="11" customWidth="1"/>
    <col min="6" max="6" width="6.7265625" style="11" customWidth="1"/>
    <col min="7" max="7" width="7.6328125" style="11" customWidth="1"/>
    <col min="8" max="8" width="9" style="11" customWidth="1"/>
    <col min="9" max="9" width="0.7265625" style="11" customWidth="1"/>
    <col min="10" max="10" width="7.08984375" style="1" customWidth="1"/>
    <col min="11" max="11" width="7.36328125" style="1" customWidth="1"/>
    <col min="12" max="12" width="8.7265625" style="1" customWidth="1"/>
    <col min="13" max="13" width="4.26953125" style="1" customWidth="1"/>
    <col min="14" max="16384" width="8.7265625" style="1"/>
  </cols>
  <sheetData>
    <row r="2" spans="2:12" x14ac:dyDescent="0.2">
      <c r="B2" s="11" t="s">
        <v>0</v>
      </c>
    </row>
    <row r="4" spans="2:12" ht="14" x14ac:dyDescent="0.2">
      <c r="C4" s="70" t="s">
        <v>43</v>
      </c>
    </row>
    <row r="6" spans="2:12" ht="14" customHeight="1" x14ac:dyDescent="0.2">
      <c r="B6" s="12"/>
      <c r="C6" s="64" t="s">
        <v>18</v>
      </c>
      <c r="D6" s="66"/>
      <c r="E6" s="67"/>
      <c r="F6" s="65" t="s">
        <v>19</v>
      </c>
      <c r="G6" s="66"/>
      <c r="H6" s="67"/>
      <c r="I6" s="50"/>
      <c r="J6" s="64" t="s">
        <v>1</v>
      </c>
      <c r="K6" s="65"/>
      <c r="L6" s="65"/>
    </row>
    <row r="7" spans="2:12" ht="15.5" customHeight="1" x14ac:dyDescent="0.2">
      <c r="B7" s="27" t="s">
        <v>20</v>
      </c>
      <c r="C7" s="9" t="s">
        <v>22</v>
      </c>
      <c r="D7" s="10" t="s">
        <v>36</v>
      </c>
      <c r="E7" s="6" t="s">
        <v>23</v>
      </c>
      <c r="F7" s="10" t="s">
        <v>24</v>
      </c>
      <c r="G7" s="10" t="s">
        <v>37</v>
      </c>
      <c r="H7" s="6" t="s">
        <v>25</v>
      </c>
      <c r="I7" s="6"/>
      <c r="J7" s="9" t="s">
        <v>26</v>
      </c>
      <c r="K7" s="10" t="s">
        <v>38</v>
      </c>
      <c r="L7" s="6" t="s">
        <v>27</v>
      </c>
    </row>
    <row r="8" spans="2:12" ht="14" customHeight="1" x14ac:dyDescent="0.2">
      <c r="B8" s="7" t="s">
        <v>4</v>
      </c>
      <c r="C8" s="14">
        <v>40</v>
      </c>
      <c r="D8" s="49">
        <f>C8/C$10</f>
        <v>0.21857923497267759</v>
      </c>
      <c r="E8" s="46">
        <f>LN(D8)*C8</f>
        <v>-60.824267949099386</v>
      </c>
      <c r="F8" s="14">
        <v>114</v>
      </c>
      <c r="G8" s="49">
        <f>F8/F$10</f>
        <v>0.61290322580645162</v>
      </c>
      <c r="H8" s="46">
        <f>LN(G8)*F8</f>
        <v>-55.808497686332458</v>
      </c>
      <c r="I8" s="32"/>
      <c r="J8" s="16">
        <f>C8+F8</f>
        <v>154</v>
      </c>
      <c r="K8" s="36">
        <f>J8/J$10</f>
        <v>0.41734417344173441</v>
      </c>
      <c r="L8" s="36">
        <f>LN(K8)*J8</f>
        <v>-134.57198241054229</v>
      </c>
    </row>
    <row r="9" spans="2:12" ht="14" customHeight="1" x14ac:dyDescent="0.2">
      <c r="B9" s="22" t="s">
        <v>21</v>
      </c>
      <c r="C9" s="28">
        <f>C10-C8</f>
        <v>143</v>
      </c>
      <c r="D9" s="38">
        <f>C9/C$10</f>
        <v>0.78142076502732238</v>
      </c>
      <c r="E9" s="47">
        <f>LN(D9)*C9</f>
        <v>-35.269737729156461</v>
      </c>
      <c r="F9" s="28">
        <f>F10-F8</f>
        <v>72</v>
      </c>
      <c r="G9" s="38">
        <f>F9/F$10</f>
        <v>0.38709677419354838</v>
      </c>
      <c r="H9" s="47">
        <f>LN(G9)*F9</f>
        <v>-68.333799938194502</v>
      </c>
      <c r="I9" s="31"/>
      <c r="J9" s="28">
        <f>J10-J8</f>
        <v>215</v>
      </c>
      <c r="K9" s="38">
        <f>J9/J$10</f>
        <v>0.58265582655826553</v>
      </c>
      <c r="L9" s="38">
        <f t="shared" ref="L9" si="0">LN(K9)*J9</f>
        <v>-116.13410242126587</v>
      </c>
    </row>
    <row r="10" spans="2:12" ht="14" customHeight="1" x14ac:dyDescent="0.2">
      <c r="B10" s="22" t="s">
        <v>17</v>
      </c>
      <c r="C10" s="28">
        <v>183</v>
      </c>
      <c r="D10" s="33"/>
      <c r="E10" s="48">
        <f>SUM(E8:E9)</f>
        <v>-96.094005678255854</v>
      </c>
      <c r="F10" s="23">
        <v>186</v>
      </c>
      <c r="G10" s="29"/>
      <c r="H10" s="48">
        <f>SUM(H8:H9)</f>
        <v>-124.14229762452696</v>
      </c>
      <c r="I10" s="31"/>
      <c r="J10" s="23">
        <v>369</v>
      </c>
      <c r="K10" s="30"/>
      <c r="L10" s="36">
        <f>SUM(L8:L9)</f>
        <v>-250.70608483180814</v>
      </c>
    </row>
    <row r="11" spans="2:12" ht="13.5" customHeight="1" x14ac:dyDescent="0.2">
      <c r="B11" s="52"/>
      <c r="C11" s="34" t="s">
        <v>28</v>
      </c>
      <c r="D11" s="68">
        <f>EXP(E10)</f>
        <v>1.8488581410818288E-42</v>
      </c>
      <c r="E11" s="69"/>
      <c r="F11" s="34" t="s">
        <v>29</v>
      </c>
      <c r="G11" s="68">
        <f>EXP(H10)</f>
        <v>1.2181062481719425E-54</v>
      </c>
      <c r="H11" s="69"/>
      <c r="I11" s="35"/>
      <c r="J11" s="34" t="s">
        <v>30</v>
      </c>
      <c r="K11" s="68">
        <f>EXP(L10)</f>
        <v>1.3174397957222957E-109</v>
      </c>
      <c r="L11" s="68"/>
    </row>
    <row r="12" spans="2:12" x14ac:dyDescent="0.2">
      <c r="B12" s="40"/>
      <c r="C12" s="61" t="s">
        <v>39</v>
      </c>
      <c r="D12" s="62"/>
      <c r="E12" s="62"/>
      <c r="F12" s="62"/>
      <c r="G12" s="62"/>
      <c r="H12" s="63"/>
      <c r="I12" s="40"/>
      <c r="J12" s="64" t="s">
        <v>40</v>
      </c>
      <c r="K12" s="65"/>
      <c r="L12" s="65"/>
    </row>
    <row r="14" spans="2:12" x14ac:dyDescent="0.2">
      <c r="J14" s="11"/>
      <c r="L14" s="11"/>
    </row>
    <row r="15" spans="2:12" x14ac:dyDescent="0.2">
      <c r="H15" s="37"/>
    </row>
    <row r="20" spans="2:10" x14ac:dyDescent="0.2">
      <c r="B20" s="26"/>
      <c r="C20" s="26"/>
      <c r="D20" s="26"/>
      <c r="E20" s="26"/>
    </row>
    <row r="21" spans="2:10" x14ac:dyDescent="0.2">
      <c r="B21" s="26"/>
    </row>
    <row r="22" spans="2:10" x14ac:dyDescent="0.2">
      <c r="J22" s="2"/>
    </row>
  </sheetData>
  <mergeCells count="8">
    <mergeCell ref="C12:H12"/>
    <mergeCell ref="J12:L12"/>
    <mergeCell ref="C6:E6"/>
    <mergeCell ref="F6:H6"/>
    <mergeCell ref="J6:L6"/>
    <mergeCell ref="D11:E11"/>
    <mergeCell ref="G11:H11"/>
    <mergeCell ref="K11:L11"/>
  </mergeCells>
  <phoneticPr fontId="1"/>
  <pageMargins left="0.7" right="0.7" top="0.75" bottom="0.75" header="0.3" footer="0.3"/>
  <pageSetup paperSize="9" orientation="portrait" horizontalDpi="0" verticalDpi="0" r:id="rId1"/>
  <ignoredErrors>
    <ignoredError sqref="J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2x2分割表</vt:lpstr>
      <vt:lpstr>期待度数</vt:lpstr>
      <vt:lpstr>2値尤度比検定</vt:lpstr>
      <vt:lpstr>'2x2分割表'!_Ref12119671</vt:lpstr>
      <vt:lpstr>期待度数!_Ref12119728</vt:lpstr>
      <vt:lpstr>'2値尤度比検定'!_Ref12119860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2018-08-21T06:01:16Z</dcterms:created>
  <dcterms:modified xsi:type="dcterms:W3CDTF">2020-05-08T02:38:15Z</dcterms:modified>
</cp:coreProperties>
</file>