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9C274054-AEAF-4E56-B5CD-D5156CB64B93}" xr6:coauthVersionLast="45" xr6:coauthVersionMax="45" xr10:uidLastSave="{00000000-0000-0000-0000-000000000000}"/>
  <bookViews>
    <workbookView xWindow="1400" yWindow="180" windowWidth="17330" windowHeight="9960" xr2:uid="{53C87BFD-6B77-4302-90BF-F2F7149019BB}"/>
  </bookViews>
  <sheets>
    <sheet name="ガンマポアソン" sheetId="2" r:id="rId1"/>
  </sheets>
  <definedNames>
    <definedName name="solver_adj" localSheetId="0" hidden="1">ガンマポアソン!#REF!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ガンマポアソン!#REF!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" l="1"/>
  <c r="C15" i="2" l="1"/>
  <c r="D15" i="2"/>
  <c r="E15" i="2"/>
  <c r="F15" i="2"/>
  <c r="G15" i="2"/>
  <c r="H15" i="2"/>
  <c r="C16" i="2"/>
  <c r="D16" i="2"/>
  <c r="E16" i="2"/>
  <c r="F16" i="2"/>
  <c r="G16" i="2"/>
  <c r="H16" i="2"/>
  <c r="C17" i="2"/>
  <c r="D17" i="2"/>
  <c r="E17" i="2"/>
  <c r="F17" i="2"/>
  <c r="G17" i="2"/>
  <c r="H17" i="2"/>
  <c r="C18" i="2"/>
  <c r="D18" i="2"/>
  <c r="E18" i="2"/>
  <c r="F18" i="2"/>
  <c r="G18" i="2"/>
  <c r="H18" i="2"/>
  <c r="C19" i="2"/>
  <c r="D19" i="2"/>
  <c r="E19" i="2"/>
  <c r="F19" i="2"/>
  <c r="G19" i="2"/>
  <c r="H19" i="2"/>
  <c r="D21" i="2" l="1"/>
  <c r="D22" i="2"/>
  <c r="D23" i="2"/>
  <c r="D6" i="2"/>
  <c r="D7" i="2"/>
  <c r="D8" i="2"/>
  <c r="D9" i="2"/>
  <c r="D10" i="2"/>
  <c r="D11" i="2"/>
  <c r="D12" i="2"/>
  <c r="D13" i="2"/>
  <c r="D14" i="2"/>
  <c r="H6" i="2" l="1"/>
  <c r="E23" i="2" l="1"/>
  <c r="F23" i="2"/>
  <c r="G23" i="2"/>
  <c r="H23" i="2"/>
  <c r="C23" i="2"/>
  <c r="E6" i="2"/>
  <c r="F6" i="2"/>
  <c r="G6" i="2"/>
  <c r="E7" i="2"/>
  <c r="F7" i="2"/>
  <c r="G7" i="2"/>
  <c r="H7" i="2"/>
  <c r="E8" i="2"/>
  <c r="F8" i="2"/>
  <c r="G8" i="2"/>
  <c r="H8" i="2"/>
  <c r="E9" i="2"/>
  <c r="F9" i="2"/>
  <c r="G9" i="2"/>
  <c r="H9" i="2"/>
  <c r="E10" i="2"/>
  <c r="F10" i="2"/>
  <c r="G10" i="2"/>
  <c r="H10" i="2"/>
  <c r="E11" i="2"/>
  <c r="F11" i="2"/>
  <c r="G11" i="2"/>
  <c r="H11" i="2"/>
  <c r="E12" i="2"/>
  <c r="F12" i="2"/>
  <c r="G12" i="2"/>
  <c r="H12" i="2"/>
  <c r="E13" i="2"/>
  <c r="F13" i="2"/>
  <c r="G13" i="2"/>
  <c r="H13" i="2"/>
  <c r="E14" i="2"/>
  <c r="F14" i="2"/>
  <c r="G14" i="2"/>
  <c r="H14" i="2"/>
  <c r="C7" i="2"/>
  <c r="C8" i="2"/>
  <c r="C9" i="2"/>
  <c r="C10" i="2"/>
  <c r="C11" i="2"/>
  <c r="C12" i="2"/>
  <c r="C13" i="2"/>
  <c r="C14" i="2"/>
  <c r="E22" i="2"/>
  <c r="F22" i="2"/>
  <c r="G22" i="2"/>
  <c r="H22" i="2"/>
  <c r="C22" i="2"/>
  <c r="I16" i="2"/>
  <c r="I17" i="2"/>
  <c r="I18" i="2"/>
  <c r="I19" i="2"/>
  <c r="I7" i="2"/>
  <c r="I8" i="2"/>
  <c r="I9" i="2"/>
  <c r="I10" i="2"/>
  <c r="I11" i="2"/>
  <c r="I12" i="2"/>
  <c r="I13" i="2"/>
  <c r="I14" i="2"/>
  <c r="I15" i="2"/>
  <c r="I6" i="2"/>
  <c r="E21" i="2" l="1"/>
  <c r="F21" i="2"/>
  <c r="G21" i="2"/>
  <c r="H21" i="2"/>
  <c r="J9" i="2" l="1"/>
  <c r="J11" i="2"/>
  <c r="J15" i="2"/>
  <c r="J8" i="2"/>
  <c r="J10" i="2"/>
  <c r="J12" i="2"/>
  <c r="J18" i="2"/>
  <c r="J7" i="2"/>
  <c r="J19" i="2"/>
  <c r="J17" i="2"/>
  <c r="J16" i="2"/>
  <c r="J14" i="2"/>
  <c r="J13" i="2"/>
  <c r="J6" i="2"/>
  <c r="C21" i="2" l="1"/>
</calcChain>
</file>

<file path=xl/sharedStrings.xml><?xml version="1.0" encoding="utf-8"?>
<sst xmlns="http://schemas.openxmlformats.org/spreadsheetml/2006/main" count="15" uniqueCount="15">
  <si>
    <t xml:space="preserve"> NegB p   </t>
    <phoneticPr fontId="1"/>
  </si>
  <si>
    <r>
      <rPr>
        <sz val="10"/>
        <color theme="1"/>
        <rFont val="ＭＳ Ｐ明朝"/>
        <family val="1"/>
        <charset val="128"/>
      </rPr>
      <t>ポアソン</t>
    </r>
    <r>
      <rPr>
        <sz val="10"/>
        <color theme="1"/>
        <rFont val="Times New Roman"/>
        <family val="1"/>
      </rPr>
      <t xml:space="preserve">  </t>
    </r>
    <phoneticPr fontId="1"/>
  </si>
  <si>
    <r>
      <rPr>
        <sz val="10"/>
        <color theme="1"/>
        <rFont val="ＭＳ Ｐ明朝"/>
        <family val="1"/>
        <charset val="128"/>
      </rPr>
      <t>成功確率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π</t>
    </r>
    <r>
      <rPr>
        <sz val="10"/>
        <color theme="1"/>
        <rFont val="Times New Roman"/>
        <family val="1"/>
      </rPr>
      <t>=</t>
    </r>
    <rPh sb="0" eb="2">
      <t>セイコウ</t>
    </rPh>
    <rPh sb="2" eb="4">
      <t>カクリツ</t>
    </rPh>
    <phoneticPr fontId="1"/>
  </si>
  <si>
    <r>
      <rPr>
        <sz val="10"/>
        <color theme="1"/>
        <rFont val="ＭＳ Ｐ明朝"/>
        <family val="1"/>
        <charset val="128"/>
      </rPr>
      <t>平均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μ</t>
    </r>
    <r>
      <rPr>
        <sz val="10"/>
        <color theme="1"/>
        <rFont val="Times New Roman"/>
        <family val="1"/>
      </rPr>
      <t>=</t>
    </r>
    <rPh sb="0" eb="2">
      <t>ヘイキン</t>
    </rPh>
    <phoneticPr fontId="1"/>
  </si>
  <si>
    <r>
      <rPr>
        <sz val="10"/>
        <color theme="1"/>
        <rFont val="ＭＳ Ｐ明朝"/>
        <family val="1"/>
        <charset val="128"/>
      </rPr>
      <t>－</t>
    </r>
    <phoneticPr fontId="1"/>
  </si>
  <si>
    <r>
      <rPr>
        <sz val="10"/>
        <color theme="1"/>
        <rFont val="ＭＳ Ｐ明朝"/>
        <family val="1"/>
        <charset val="128"/>
      </rPr>
      <t>との差</t>
    </r>
    <r>
      <rPr>
        <sz val="10"/>
        <color theme="1"/>
        <rFont val="Times New Roman"/>
        <family val="1"/>
      </rPr>
      <t xml:space="preserve">     </t>
    </r>
    <rPh sb="2" eb="3">
      <t>サ</t>
    </rPh>
    <phoneticPr fontId="1"/>
  </si>
  <si>
    <r>
      <rPr>
        <i/>
        <sz val="10"/>
        <color theme="1"/>
        <rFont val="Times New Roman"/>
        <family val="1"/>
      </rPr>
      <t>σ</t>
    </r>
    <r>
      <rPr>
        <sz val="10"/>
        <color theme="1"/>
        <rFont val="Times New Roman"/>
        <family val="1"/>
      </rPr>
      <t>=0.0002</t>
    </r>
    <phoneticPr fontId="1"/>
  </si>
  <si>
    <r>
      <t xml:space="preserve">  </t>
    </r>
    <r>
      <rPr>
        <sz val="10"/>
        <color theme="1"/>
        <rFont val="ＭＳ Ｐ明朝"/>
        <family val="1"/>
        <charset val="128"/>
      </rPr>
      <t xml:space="preserve">成功数   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ＭＳ Ｐ明朝"/>
        <family val="1"/>
        <charset val="128"/>
      </rPr>
      <t>ｋ</t>
    </r>
    <r>
      <rPr>
        <sz val="10"/>
        <color theme="1"/>
        <rFont val="Times New Roman"/>
        <family val="1"/>
      </rPr>
      <t>=</t>
    </r>
    <rPh sb="2" eb="4">
      <t>セイコウ</t>
    </rPh>
    <rPh sb="4" eb="5">
      <t>スウ</t>
    </rPh>
    <phoneticPr fontId="1"/>
  </si>
  <si>
    <r>
      <rPr>
        <sz val="10"/>
        <color theme="1"/>
        <rFont val="ＭＳ Ｐ明朝"/>
        <family val="1"/>
        <charset val="128"/>
      </rPr>
      <t>ガンマ・ポアソン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ＭＳ Ｐ明朝"/>
        <family val="1"/>
        <charset val="128"/>
      </rPr>
      <t xml:space="preserve">過分散 </t>
    </r>
    <r>
      <rPr>
        <i/>
        <sz val="10"/>
        <color theme="1"/>
        <rFont val="Times New Roman"/>
        <family val="1"/>
      </rPr>
      <t xml:space="preserve">σ </t>
    </r>
    <rPh sb="10" eb="12">
      <t>カブン</t>
    </rPh>
    <rPh sb="11" eb="13">
      <t>ブンサン</t>
    </rPh>
    <phoneticPr fontId="1"/>
  </si>
  <si>
    <r>
      <t>JMP:</t>
    </r>
    <r>
      <rPr>
        <i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1</t>
    </r>
    <r>
      <rPr>
        <i/>
        <sz val="10"/>
        <color theme="1"/>
        <rFont val="Times New Roman"/>
        <family val="1"/>
      </rPr>
      <t>+μσ</t>
    </r>
    <r>
      <rPr>
        <sz val="10"/>
        <color theme="1"/>
        <rFont val="Times New Roman"/>
        <family val="1"/>
      </rPr>
      <t>=</t>
    </r>
    <phoneticPr fontId="1"/>
  </si>
  <si>
    <t>P</t>
    <phoneticPr fontId="1"/>
  </si>
  <si>
    <t>Y</t>
    <phoneticPr fontId="1"/>
  </si>
  <si>
    <t>表 6.5</t>
    <rPh sb="0" eb="1">
      <t>ヒョウ</t>
    </rPh>
    <phoneticPr fontId="1"/>
  </si>
  <si>
    <t>図 6.2</t>
    <rPh sb="0" eb="1">
      <t>ズ</t>
    </rPh>
    <phoneticPr fontId="1"/>
  </si>
  <si>
    <t>図6.3</t>
    <rPh sb="0" eb="1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</si>
</sst>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 "/>
    <numFmt numFmtId="177" formatCode="0.0000"/>
    <numFmt numFmtId="178" formatCode="0.0000_ "/>
    <numFmt numFmtId="179" formatCode="0.0_ "/>
    <numFmt numFmtId="180" formatCode="0.00000"/>
    <numFmt numFmtId="181" formatCode="0.00_ "/>
    <numFmt numFmtId="182" formatCode="0.0000_);[Red]\(0.0000\)"/>
  </numFmts>
  <fonts count="9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i/>
      <sz val="10"/>
      <color theme="1"/>
      <name val="ＭＳ Ｐ明朝"/>
      <family val="1"/>
      <charset val="128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8" fontId="2" fillId="0" borderId="3" xfId="0" applyNumberFormat="1" applyFont="1" applyBorder="1">
      <alignment vertical="center"/>
    </xf>
    <xf numFmtId="179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0" fontId="2" fillId="0" borderId="0" xfId="0" applyNumberFormat="1" applyFont="1">
      <alignment vertical="center"/>
    </xf>
    <xf numFmtId="178" fontId="2" fillId="0" borderId="0" xfId="0" applyNumberFormat="1" applyFont="1" applyAlignment="1">
      <alignment horizontal="right" vertical="center"/>
    </xf>
    <xf numFmtId="177" fontId="2" fillId="0" borderId="0" xfId="0" applyNumberFormat="1" applyFont="1" applyAlignment="1">
      <alignment horizontal="center" vertical="center"/>
    </xf>
    <xf numFmtId="0" fontId="2" fillId="0" borderId="1" xfId="0" applyFont="1" applyBorder="1">
      <alignment vertical="center"/>
    </xf>
    <xf numFmtId="182" fontId="2" fillId="0" borderId="1" xfId="0" applyNumberFormat="1" applyFont="1" applyBorder="1">
      <alignment vertical="center"/>
    </xf>
    <xf numFmtId="178" fontId="2" fillId="0" borderId="3" xfId="0" applyNumberFormat="1" applyFont="1" applyBorder="1" applyAlignment="1">
      <alignment horizontal="right" vertical="center"/>
    </xf>
    <xf numFmtId="181" fontId="2" fillId="0" borderId="0" xfId="0" applyNumberFormat="1" applyFont="1">
      <alignment vertical="center"/>
    </xf>
    <xf numFmtId="0" fontId="2" fillId="0" borderId="0" xfId="0" quotePrefix="1" applyFont="1" applyAlignment="1">
      <alignment horizontal="center" vertical="center"/>
    </xf>
    <xf numFmtId="178" fontId="2" fillId="0" borderId="6" xfId="0" applyNumberFormat="1" applyFont="1" applyBorder="1">
      <alignment vertical="center"/>
    </xf>
    <xf numFmtId="178" fontId="2" fillId="0" borderId="5" xfId="0" applyNumberFormat="1" applyFont="1" applyBorder="1">
      <alignment vertical="center"/>
    </xf>
    <xf numFmtId="181" fontId="2" fillId="0" borderId="6" xfId="0" applyNumberFormat="1" applyFont="1" applyBorder="1">
      <alignment vertical="center"/>
    </xf>
    <xf numFmtId="182" fontId="2" fillId="0" borderId="4" xfId="0" applyNumberFormat="1" applyFont="1" applyBorder="1">
      <alignment vertical="center"/>
    </xf>
    <xf numFmtId="0" fontId="2" fillId="0" borderId="7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179" fontId="2" fillId="0" borderId="3" xfId="0" applyNumberFormat="1" applyFont="1" applyBorder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9" fontId="8" fillId="0" borderId="3" xfId="0" applyNumberFormat="1" applyFont="1" applyBorder="1" applyAlignment="1">
      <alignment horizontal="right" vertical="center"/>
    </xf>
    <xf numFmtId="178" fontId="8" fillId="2" borderId="0" xfId="0" applyNumberFormat="1" applyFont="1" applyFill="1">
      <alignment vertical="center"/>
    </xf>
    <xf numFmtId="178" fontId="8" fillId="2" borderId="6" xfId="0" applyNumberFormat="1" applyFont="1" applyFill="1" applyBorder="1">
      <alignment vertical="center"/>
    </xf>
    <xf numFmtId="178" fontId="8" fillId="0" borderId="5" xfId="0" applyNumberFormat="1" applyFont="1" applyBorder="1" applyAlignment="1">
      <alignment horizontal="right" vertical="center"/>
    </xf>
    <xf numFmtId="178" fontId="8" fillId="0" borderId="6" xfId="0" applyNumberFormat="1" applyFont="1" applyBorder="1" applyAlignment="1">
      <alignment horizontal="right" vertical="center"/>
    </xf>
    <xf numFmtId="178" fontId="8" fillId="0" borderId="1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178" fontId="2" fillId="0" borderId="4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0788426392471"/>
          <c:y val="5.0925925925925923E-2"/>
          <c:w val="0.74155464840213847"/>
          <c:h val="0.7861191309419656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  <a:prstDash val="solid"/>
                </a:ln>
                <a:effectLst/>
              </c:spPr>
            </c:marker>
            <c:bubble3D val="0"/>
            <c:spPr>
              <a:ln w="19050" cap="rnd">
                <a:solidFill>
                  <a:schemeClr val="tx1">
                    <a:alpha val="99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202D-40C1-BC94-349E7D515564}"/>
              </c:ext>
            </c:extLst>
          </c:dPt>
          <c:xVal>
            <c:numRef>
              <c:f>ガンマポアソン!$B$6:$B$14</c:f>
              <c:numCache>
                <c:formatCode>0_ 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ガンマポアソン!$C$6:$C$14</c:f>
              <c:numCache>
                <c:formatCode>0.0000_ </c:formatCode>
                <c:ptCount val="9"/>
                <c:pt idx="0">
                  <c:v>0.64329701011341578</c:v>
                </c:pt>
                <c:pt idx="1">
                  <c:v>0.11448518124239419</c:v>
                </c:pt>
                <c:pt idx="2">
                  <c:v>6.1123508354840837E-2</c:v>
                </c:pt>
                <c:pt idx="3">
                  <c:v>3.9885721029727504E-2</c:v>
                </c:pt>
                <c:pt idx="4">
                  <c:v>2.8393254930669506E-2</c:v>
                </c:pt>
                <c:pt idx="5">
                  <c:v>2.1222777224084458E-2</c:v>
                </c:pt>
                <c:pt idx="6">
                  <c:v>1.6366735201102375E-2</c:v>
                </c:pt>
                <c:pt idx="7">
                  <c:v>1.2899220090962785E-2</c:v>
                </c:pt>
                <c:pt idx="8">
                  <c:v>1.0330318454030568E-2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2D-40C1-BC94-349E7D515564}"/>
            </c:ext>
          </c:extLst>
        </c:ser>
        <c:ser>
          <c:idx val="1"/>
          <c:order val="1"/>
          <c:spPr>
            <a:ln w="19050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ガンマポアソン!$B$6:$B$14</c:f>
              <c:numCache>
                <c:formatCode>0_ 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ガンマポアソン!$D$6:$D$14</c:f>
              <c:numCache>
                <c:formatCode>0.0000_ </c:formatCode>
                <c:ptCount val="9"/>
                <c:pt idx="0">
                  <c:v>0.48617066691427779</c:v>
                </c:pt>
                <c:pt idx="1">
                  <c:v>0.18562921795720058</c:v>
                </c:pt>
                <c:pt idx="2">
                  <c:v>0.10631515506100324</c:v>
                </c:pt>
                <c:pt idx="3">
                  <c:v>6.7655250971268122E-2</c:v>
                </c:pt>
                <c:pt idx="4">
                  <c:v>4.5206110365232643E-2</c:v>
                </c:pt>
                <c:pt idx="5">
                  <c:v>3.1068996698306338E-2</c:v>
                </c:pt>
                <c:pt idx="6">
                  <c:v>2.1748346645665252E-2</c:v>
                </c:pt>
                <c:pt idx="7">
                  <c:v>1.5421589609135058E-2</c:v>
                </c:pt>
                <c:pt idx="8">
                  <c:v>1.1040481050243153E-2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2D-40C1-BC94-349E7D515564}"/>
            </c:ext>
          </c:extLst>
        </c:ser>
        <c:ser>
          <c:idx val="2"/>
          <c:order val="2"/>
          <c:spPr>
            <a:ln w="1905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ガンマポアソン!$B$6:$B$14</c:f>
              <c:numCache>
                <c:formatCode>0_ 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ガンマポアソン!$E$6:$E$14</c:f>
              <c:numCache>
                <c:formatCode>0.0000_ </c:formatCode>
                <c:ptCount val="9"/>
                <c:pt idx="0">
                  <c:v>0.38235069205475258</c:v>
                </c:pt>
                <c:pt idx="1">
                  <c:v>0.23615864034000436</c:v>
                </c:pt>
                <c:pt idx="2">
                  <c:v>0.14586322077129427</c:v>
                </c:pt>
                <c:pt idx="3">
                  <c:v>9.0092317364054722E-2</c:v>
                </c:pt>
                <c:pt idx="4">
                  <c:v>5.5645457471092015E-2</c:v>
                </c:pt>
                <c:pt idx="5">
                  <c:v>3.4369378297316663E-2</c:v>
                </c:pt>
                <c:pt idx="6">
                  <c:v>2.1228222719846028E-2</c:v>
                </c:pt>
                <c:pt idx="7">
                  <c:v>1.3111597071820488E-2</c:v>
                </c:pt>
                <c:pt idx="8">
                  <c:v>8.0983688574668474E-3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2D-40C1-BC94-349E7D515564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ガンマポアソン!$B$6:$B$14</c:f>
              <c:numCache>
                <c:formatCode>0_ 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ガンマポアソン!$F$6:$F$14</c:f>
              <c:numCache>
                <c:formatCode>0.0000_ </c:formatCode>
                <c:ptCount val="9"/>
                <c:pt idx="0">
                  <c:v>0.27462225310275507</c:v>
                </c:pt>
                <c:pt idx="1">
                  <c:v>0.28835515180583721</c:v>
                </c:pt>
                <c:pt idx="2">
                  <c:v>0.20184985600076641</c:v>
                </c:pt>
                <c:pt idx="3">
                  <c:v>0.11774647817473777</c:v>
                </c:pt>
                <c:pt idx="4">
                  <c:v>6.1817283623791269E-2</c:v>
                </c:pt>
                <c:pt idx="5">
                  <c:v>3.0290656420388171E-2</c:v>
                </c:pt>
                <c:pt idx="6">
                  <c:v>1.4135727130023912E-2</c:v>
                </c:pt>
                <c:pt idx="7">
                  <c:v>6.3611165663331158E-3</c:v>
                </c:pt>
                <c:pt idx="8">
                  <c:v>2.7830057159968775E-3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2D-40C1-BC94-349E7D515564}"/>
            </c:ext>
          </c:extLst>
        </c:ser>
        <c:ser>
          <c:idx val="4"/>
          <c:order val="4"/>
          <c:spPr>
            <a:ln w="19050" cap="rnd">
              <a:solidFill>
                <a:schemeClr val="tx2"/>
              </a:solidFill>
              <a:prstDash val="sysDot"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ガンマポアソン!$B$6:$B$14</c:f>
              <c:numCache>
                <c:formatCode>0_ 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ガンマポアソン!$G$6:$G$14</c:f>
              <c:numCache>
                <c:formatCode>0.0000_ </c:formatCode>
                <c:ptCount val="9"/>
                <c:pt idx="0">
                  <c:v>0.22369604096297105</c:v>
                </c:pt>
                <c:pt idx="1">
                  <c:v>0.31110300512387334</c:v>
                </c:pt>
                <c:pt idx="2">
                  <c:v>0.237964845775788</c:v>
                </c:pt>
                <c:pt idx="3">
                  <c:v>0.132378880405739</c:v>
                </c:pt>
                <c:pt idx="4">
                  <c:v>5.9833991173282849E-2</c:v>
                </c:pt>
                <c:pt idx="5">
                  <c:v>2.3299784954086845E-2</c:v>
                </c:pt>
                <c:pt idx="6">
                  <c:v>8.1009850316889238E-3</c:v>
                </c:pt>
                <c:pt idx="7">
                  <c:v>2.5751686741376074E-3</c:v>
                </c:pt>
                <c:pt idx="8">
                  <c:v>7.6104532662921306E-4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2D-40C1-BC94-349E7D515564}"/>
            </c:ext>
          </c:extLst>
        </c:ser>
        <c:ser>
          <c:idx val="5"/>
          <c:order val="5"/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ガンマポアソン!$B$6:$B$14</c:f>
              <c:numCache>
                <c:formatCode>0_ 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ガンマポアソン!$H$6:$H$14</c:f>
              <c:numCache>
                <c:formatCode>0.0000_ </c:formatCode>
                <c:ptCount val="9"/>
                <c:pt idx="0">
                  <c:v>0.19886300578251395</c:v>
                </c:pt>
                <c:pt idx="1">
                  <c:v>0.32113954577641002</c:v>
                </c:pt>
                <c:pt idx="2">
                  <c:v>0.25935249640101654</c:v>
                </c:pt>
                <c:pt idx="3">
                  <c:v>0.13966341284374448</c:v>
                </c:pt>
                <c:pt idx="4">
                  <c:v>5.6418683370042279E-2</c:v>
                </c:pt>
                <c:pt idx="5">
                  <c:v>1.8236438593225258E-2</c:v>
                </c:pt>
                <c:pt idx="6">
                  <c:v>4.9131796576274518E-3</c:v>
                </c:pt>
                <c:pt idx="7">
                  <c:v>1.1348154380364643E-3</c:v>
                </c:pt>
                <c:pt idx="8">
                  <c:v>2.29394301263785E-4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02D-40C1-BC94-349E7D515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512200"/>
        <c:axId val="660511544"/>
      </c:scatterChart>
      <c:valAx>
        <c:axId val="660512200"/>
        <c:scaling>
          <c:orientation val="minMax"/>
          <c:max val="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</a:t>
                </a:r>
              </a:p>
            </c:rich>
          </c:tx>
          <c:layout>
            <c:manualLayout>
              <c:xMode val="edge"/>
              <c:yMode val="edge"/>
              <c:x val="0.54888653560387379"/>
              <c:y val="0.92592592592592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0511544"/>
        <c:crosses val="autoZero"/>
        <c:crossBetween val="midCat"/>
        <c:majorUnit val="1"/>
        <c:minorUnit val="1"/>
      </c:valAx>
      <c:valAx>
        <c:axId val="660511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</a:t>
                </a:r>
              </a:p>
            </c:rich>
          </c:tx>
          <c:layout>
            <c:manualLayout>
              <c:xMode val="edge"/>
              <c:yMode val="edge"/>
              <c:x val="3.4491946641160092E-3"/>
              <c:y val="0.413302347623213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0512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0788426392471"/>
          <c:y val="5.0925925925925923E-2"/>
          <c:w val="0.74155464840213847"/>
          <c:h val="0.7861191309419656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  <a:prstDash val="solid"/>
                </a:ln>
                <a:effectLst/>
              </c:spPr>
            </c:marker>
            <c:bubble3D val="0"/>
            <c:spPr>
              <a:ln w="19050" cap="rnd">
                <a:solidFill>
                  <a:schemeClr val="tx1">
                    <a:alpha val="99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57-4C65-A0C5-7B36133641FB}"/>
              </c:ext>
            </c:extLst>
          </c:dPt>
          <c:xVal>
            <c:numRef>
              <c:f>ガンマポアソン!$B$6:$B$19</c:f>
              <c:numCache>
                <c:formatCode>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ガンマポアソン!$C$6:$C$19</c:f>
              <c:numCache>
                <c:formatCode>0.0000_ </c:formatCode>
                <c:ptCount val="14"/>
                <c:pt idx="0">
                  <c:v>0.64329701011341578</c:v>
                </c:pt>
                <c:pt idx="1">
                  <c:v>0.11448518124239419</c:v>
                </c:pt>
                <c:pt idx="2">
                  <c:v>6.1123508354840837E-2</c:v>
                </c:pt>
                <c:pt idx="3">
                  <c:v>3.9885721029727504E-2</c:v>
                </c:pt>
                <c:pt idx="4">
                  <c:v>2.8393254930669506E-2</c:v>
                </c:pt>
                <c:pt idx="5">
                  <c:v>2.1222777224084458E-2</c:v>
                </c:pt>
                <c:pt idx="6">
                  <c:v>1.6366735201102375E-2</c:v>
                </c:pt>
                <c:pt idx="7">
                  <c:v>1.2899220090962785E-2</c:v>
                </c:pt>
                <c:pt idx="8">
                  <c:v>1.0330318454030568E-2</c:v>
                </c:pt>
                <c:pt idx="9">
                  <c:v>8.3751539747136412E-3</c:v>
                </c:pt>
                <c:pt idx="10">
                  <c:v>6.8562773120481105E-3</c:v>
                </c:pt>
                <c:pt idx="11">
                  <c:v>5.6572270460205059E-3</c:v>
                </c:pt>
                <c:pt idx="12">
                  <c:v>4.6983799339716872E-3</c:v>
                </c:pt>
                <c:pt idx="13">
                  <c:v>3.923488272689294E-3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57-4C65-A0C5-7B36133641FB}"/>
            </c:ext>
          </c:extLst>
        </c:ser>
        <c:ser>
          <c:idx val="1"/>
          <c:order val="1"/>
          <c:spPr>
            <a:ln w="19050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ガンマポアソン!$B$6:$B$19</c:f>
              <c:numCache>
                <c:formatCode>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ガンマポアソン!$D$6:$D$19</c:f>
              <c:numCache>
                <c:formatCode>0.0000_ </c:formatCode>
                <c:ptCount val="14"/>
                <c:pt idx="0">
                  <c:v>0.48617066691427779</c:v>
                </c:pt>
                <c:pt idx="1">
                  <c:v>0.18562921795720058</c:v>
                </c:pt>
                <c:pt idx="2">
                  <c:v>0.10631515506100324</c:v>
                </c:pt>
                <c:pt idx="3">
                  <c:v>6.7655250971268122E-2</c:v>
                </c:pt>
                <c:pt idx="4">
                  <c:v>4.5206110365232643E-2</c:v>
                </c:pt>
                <c:pt idx="5">
                  <c:v>3.1068996698306338E-2</c:v>
                </c:pt>
                <c:pt idx="6">
                  <c:v>2.1748346645665252E-2</c:v>
                </c:pt>
                <c:pt idx="7">
                  <c:v>1.5421589609135058E-2</c:v>
                </c:pt>
                <c:pt idx="8">
                  <c:v>1.1040481050243153E-2</c:v>
                </c:pt>
                <c:pt idx="9">
                  <c:v>7.9625466816249154E-3</c:v>
                </c:pt>
                <c:pt idx="10">
                  <c:v>5.7764786867835829E-3</c:v>
                </c:pt>
                <c:pt idx="11">
                  <c:v>4.2106327856161864E-3</c:v>
                </c:pt>
                <c:pt idx="12">
                  <c:v>3.0814245659477697E-3</c:v>
                </c:pt>
                <c:pt idx="13">
                  <c:v>2.2625895647268089E-3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157-4C65-A0C5-7B36133641FB}"/>
            </c:ext>
          </c:extLst>
        </c:ser>
        <c:ser>
          <c:idx val="2"/>
          <c:order val="2"/>
          <c:spPr>
            <a:ln w="1905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ガンマポアソン!$B$6:$B$19</c:f>
              <c:numCache>
                <c:formatCode>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ガンマポアソン!$E$6:$E$19</c:f>
              <c:numCache>
                <c:formatCode>0.0000_ </c:formatCode>
                <c:ptCount val="14"/>
                <c:pt idx="0">
                  <c:v>0.38235069205475258</c:v>
                </c:pt>
                <c:pt idx="1">
                  <c:v>0.23615864034000436</c:v>
                </c:pt>
                <c:pt idx="2">
                  <c:v>0.14586322077129427</c:v>
                </c:pt>
                <c:pt idx="3">
                  <c:v>9.0092317364054722E-2</c:v>
                </c:pt>
                <c:pt idx="4">
                  <c:v>5.5645457471092015E-2</c:v>
                </c:pt>
                <c:pt idx="5">
                  <c:v>3.4369378297316663E-2</c:v>
                </c:pt>
                <c:pt idx="6">
                  <c:v>2.1228222719846028E-2</c:v>
                </c:pt>
                <c:pt idx="7">
                  <c:v>1.3111597071820488E-2</c:v>
                </c:pt>
                <c:pt idx="8">
                  <c:v>8.0983688574668474E-3</c:v>
                </c:pt>
                <c:pt idx="9">
                  <c:v>5.0019519202997463E-3</c:v>
                </c:pt>
                <c:pt idx="10">
                  <c:v>3.0894521419485392E-3</c:v>
                </c:pt>
                <c:pt idx="11">
                  <c:v>1.9081979774044756E-3</c:v>
                </c:pt>
                <c:pt idx="12">
                  <c:v>1.1785971601663951E-3</c:v>
                </c:pt>
                <c:pt idx="13">
                  <c:v>7.2795972032300776E-4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157-4C65-A0C5-7B36133641FB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ガンマポアソン!$B$6:$B$19</c:f>
              <c:numCache>
                <c:formatCode>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ガンマポアソン!$F$6:$F$19</c:f>
              <c:numCache>
                <c:formatCode>0.0000_ </c:formatCode>
                <c:ptCount val="14"/>
                <c:pt idx="0">
                  <c:v>0.27462225310275507</c:v>
                </c:pt>
                <c:pt idx="1">
                  <c:v>0.28835515180583721</c:v>
                </c:pt>
                <c:pt idx="2">
                  <c:v>0.20184985600076641</c:v>
                </c:pt>
                <c:pt idx="3">
                  <c:v>0.11774647817473777</c:v>
                </c:pt>
                <c:pt idx="4">
                  <c:v>6.1817283623791269E-2</c:v>
                </c:pt>
                <c:pt idx="5">
                  <c:v>3.0290656420388171E-2</c:v>
                </c:pt>
                <c:pt idx="6">
                  <c:v>1.4135727130023912E-2</c:v>
                </c:pt>
                <c:pt idx="7">
                  <c:v>6.3611165663331158E-3</c:v>
                </c:pt>
                <c:pt idx="8">
                  <c:v>2.7830057159968775E-3</c:v>
                </c:pt>
                <c:pt idx="9">
                  <c:v>1.1905153660274059E-3</c:v>
                </c:pt>
                <c:pt idx="10">
                  <c:v>5.0001954706107622E-4</c:v>
                </c:pt>
                <c:pt idx="11">
                  <c:v>2.0682754667517887E-4</c:v>
                </c:pt>
                <c:pt idx="12">
                  <c:v>8.4455104003384427E-5</c:v>
                </c:pt>
                <c:pt idx="13">
                  <c:v>3.4107079908018893E-5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157-4C65-A0C5-7B36133641FB}"/>
            </c:ext>
          </c:extLst>
        </c:ser>
        <c:ser>
          <c:idx val="4"/>
          <c:order val="4"/>
          <c:spPr>
            <a:ln w="19050" cap="rnd">
              <a:solidFill>
                <a:schemeClr val="tx2"/>
              </a:solidFill>
              <a:prstDash val="sysDot"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ガンマポアソン!$B$6:$B$19</c:f>
              <c:numCache>
                <c:formatCode>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ガンマポアソン!$G$6:$G$19</c:f>
              <c:numCache>
                <c:formatCode>0.0000_ </c:formatCode>
                <c:ptCount val="14"/>
                <c:pt idx="0">
                  <c:v>0.22369604096297105</c:v>
                </c:pt>
                <c:pt idx="1">
                  <c:v>0.31110300512387334</c:v>
                </c:pt>
                <c:pt idx="2">
                  <c:v>0.237964845775788</c:v>
                </c:pt>
                <c:pt idx="3">
                  <c:v>0.132378880405739</c:v>
                </c:pt>
                <c:pt idx="4">
                  <c:v>5.9833991173282849E-2</c:v>
                </c:pt>
                <c:pt idx="5">
                  <c:v>2.3299784954086845E-2</c:v>
                </c:pt>
                <c:pt idx="6">
                  <c:v>8.1009850316889238E-3</c:v>
                </c:pt>
                <c:pt idx="7">
                  <c:v>2.5751686741376074E-3</c:v>
                </c:pt>
                <c:pt idx="8">
                  <c:v>7.6104532662921306E-4</c:v>
                </c:pt>
                <c:pt idx="9">
                  <c:v>2.1168321721797418E-4</c:v>
                </c:pt>
                <c:pt idx="10">
                  <c:v>5.5935295493778879E-5</c:v>
                </c:pt>
                <c:pt idx="11">
                  <c:v>1.41438992968035E-5</c:v>
                </c:pt>
                <c:pt idx="12">
                  <c:v>3.4423348414259429E-6</c:v>
                </c:pt>
                <c:pt idx="13">
                  <c:v>8.1017408892484056E-7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157-4C65-A0C5-7B36133641FB}"/>
            </c:ext>
          </c:extLst>
        </c:ser>
        <c:ser>
          <c:idx val="5"/>
          <c:order val="5"/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ガンマポアソン!$B$6:$B$19</c:f>
              <c:numCache>
                <c:formatCode>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ガンマポアソン!$H$6:$H$19</c:f>
              <c:numCache>
                <c:formatCode>0.0000_ </c:formatCode>
                <c:ptCount val="14"/>
                <c:pt idx="0">
                  <c:v>0.19886300578251395</c:v>
                </c:pt>
                <c:pt idx="1">
                  <c:v>0.32113954577641002</c:v>
                </c:pt>
                <c:pt idx="2">
                  <c:v>0.25935249640101654</c:v>
                </c:pt>
                <c:pt idx="3">
                  <c:v>0.13966341284374448</c:v>
                </c:pt>
                <c:pt idx="4">
                  <c:v>5.6418683370042279E-2</c:v>
                </c:pt>
                <c:pt idx="5">
                  <c:v>1.8236438593225258E-2</c:v>
                </c:pt>
                <c:pt idx="6">
                  <c:v>4.9131796576274518E-3</c:v>
                </c:pt>
                <c:pt idx="7">
                  <c:v>1.1348154380364643E-3</c:v>
                </c:pt>
                <c:pt idx="8">
                  <c:v>2.29394301263785E-4</c:v>
                </c:pt>
                <c:pt idx="9">
                  <c:v>4.1226286827984454E-5</c:v>
                </c:pt>
                <c:pt idx="10">
                  <c:v>6.669527033236935E-6</c:v>
                </c:pt>
                <c:pt idx="11">
                  <c:v>9.8109229028581348E-7</c:v>
                </c:pt>
                <c:pt idx="12">
                  <c:v>1.3231918115294244E-7</c:v>
                </c:pt>
                <c:pt idx="13">
                  <c:v>1.647632309170724E-8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157-4C65-A0C5-7B3613364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512200"/>
        <c:axId val="660511544"/>
      </c:scatterChart>
      <c:valAx>
        <c:axId val="660512200"/>
        <c:scaling>
          <c:orientation val="minMax"/>
          <c:max val="1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</a:t>
                </a:r>
              </a:p>
            </c:rich>
          </c:tx>
          <c:layout>
            <c:manualLayout>
              <c:xMode val="edge"/>
              <c:yMode val="edge"/>
              <c:x val="0.54888653560387379"/>
              <c:y val="0.92129629629629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0511544"/>
        <c:crosses val="autoZero"/>
        <c:crossBetween val="midCat"/>
        <c:majorUnit val="1"/>
        <c:minorUnit val="1"/>
      </c:valAx>
      <c:valAx>
        <c:axId val="660511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</a:t>
                </a:r>
              </a:p>
            </c:rich>
          </c:tx>
          <c:layout>
            <c:manualLayout>
              <c:xMode val="edge"/>
              <c:yMode val="edge"/>
              <c:x val="3.4491946641160092E-3"/>
              <c:y val="0.413302347623213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0512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</xdr:colOff>
      <xdr:row>4</xdr:row>
      <xdr:rowOff>12700</xdr:rowOff>
    </xdr:from>
    <xdr:to>
      <xdr:col>15</xdr:col>
      <xdr:colOff>539750</xdr:colOff>
      <xdr:row>20</xdr:row>
      <xdr:rowOff>114300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23</xdr:row>
      <xdr:rowOff>0</xdr:rowOff>
    </xdr:from>
    <xdr:to>
      <xdr:col>15</xdr:col>
      <xdr:colOff>488950</xdr:colOff>
      <xdr:row>39</xdr:row>
      <xdr:rowOff>101600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E20A008-7D65-4953-94B7-269F87FEBE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D57F8-0BAA-4267-94B7-0136889655F0}">
  <dimension ref="A2:L35"/>
  <sheetViews>
    <sheetView tabSelected="1" workbookViewId="0"/>
  </sheetViews>
  <sheetFormatPr defaultRowHeight="13" x14ac:dyDescent="0.2"/>
  <cols>
    <col min="1" max="1" width="5.08984375" style="1" customWidth="1"/>
    <col min="2" max="2" width="10.453125" style="1" customWidth="1"/>
    <col min="3" max="10" width="8.54296875" style="1" customWidth="1"/>
    <col min="11" max="16384" width="8.7265625" style="1"/>
  </cols>
  <sheetData>
    <row r="2" spans="1:12" x14ac:dyDescent="0.2">
      <c r="B2" s="32" t="s">
        <v>12</v>
      </c>
    </row>
    <row r="3" spans="1:12" x14ac:dyDescent="0.2">
      <c r="C3" s="3" t="s">
        <v>0</v>
      </c>
      <c r="D3" s="3"/>
      <c r="L3" s="32" t="s">
        <v>13</v>
      </c>
    </row>
    <row r="4" spans="1:12" ht="14" x14ac:dyDescent="0.2">
      <c r="B4" s="23"/>
      <c r="C4" s="41" t="s">
        <v>8</v>
      </c>
      <c r="D4" s="41"/>
      <c r="E4" s="42"/>
      <c r="F4" s="42"/>
      <c r="G4" s="42"/>
      <c r="H4" s="43"/>
      <c r="I4" s="9" t="s">
        <v>1</v>
      </c>
      <c r="J4" s="9" t="s">
        <v>6</v>
      </c>
    </row>
    <row r="5" spans="1:12" x14ac:dyDescent="0.2">
      <c r="B5" s="24" t="s">
        <v>11</v>
      </c>
      <c r="C5" s="33">
        <v>5</v>
      </c>
      <c r="D5" s="30">
        <v>2</v>
      </c>
      <c r="E5" s="30">
        <v>1</v>
      </c>
      <c r="F5" s="16">
        <v>0.33333332999999998</v>
      </c>
      <c r="G5" s="16">
        <v>0.1</v>
      </c>
      <c r="H5" s="36">
        <v>2.0000000000000001E-4</v>
      </c>
      <c r="I5" s="10" t="s">
        <v>10</v>
      </c>
      <c r="J5" s="10" t="s">
        <v>5</v>
      </c>
    </row>
    <row r="6" spans="1:12" x14ac:dyDescent="0.2">
      <c r="A6" s="11"/>
      <c r="B6" s="25">
        <v>0</v>
      </c>
      <c r="C6" s="34">
        <f>EXP(GAMMALN($B6+1/C$5)-GAMMALN($B6+1)-GAMMALN(1/C$5) + LN((C$5*C$20)^$B6) -LN( (1+C$5*C$20)^($B6+1/C$5)))</f>
        <v>0.64329701011341578</v>
      </c>
      <c r="D6" s="5">
        <f>EXP(GAMMALN($B6+1/D$5)-GAMMALN($B6+1)-GAMMALN(1/D$5) + LN((D$5*D$20)^$B6) -LN( (1+D$5*D$20)^($B6+1/D$5)))</f>
        <v>0.48617066691427779</v>
      </c>
      <c r="E6" s="5">
        <f t="shared" ref="E6:H6" si="0">EXP(GAMMALN($B6+1/E$5)-GAMMALN($B6+1)-GAMMALN(1/E$5) + LN((E$5*E$20)^$B6) -LN( (1+E$5*E$20)^($B6+1/E$5)))</f>
        <v>0.38235069205475258</v>
      </c>
      <c r="F6" s="5">
        <f t="shared" si="0"/>
        <v>0.27462225310275507</v>
      </c>
      <c r="G6" s="5">
        <f t="shared" si="0"/>
        <v>0.22369604096297105</v>
      </c>
      <c r="H6" s="35">
        <f t="shared" si="0"/>
        <v>0.19886300578251395</v>
      </c>
      <c r="I6" s="34">
        <f t="shared" ref="I6:I19" si="1">_xlfn.POISSON.DIST(B6,$I$20,FALSE)</f>
        <v>0.19881113008177567</v>
      </c>
      <c r="J6" s="5">
        <f>H6-I6</f>
        <v>5.187570073827974E-5</v>
      </c>
    </row>
    <row r="7" spans="1:12" x14ac:dyDescent="0.2">
      <c r="A7" s="11"/>
      <c r="B7" s="25">
        <v>1</v>
      </c>
      <c r="C7" s="5">
        <f t="shared" ref="C7:H19" si="2">EXP(GAMMALN($B7+1/C$5)-GAMMALN($B7+1)-GAMMALN(1/C$5) + LN((C$5*C$20)^$B7) -LN( (1+C$5*C$20)^($B7+1/C$5)))</f>
        <v>0.11448518124239419</v>
      </c>
      <c r="D7" s="5">
        <f t="shared" si="2"/>
        <v>0.18562921795720058</v>
      </c>
      <c r="E7" s="5">
        <f t="shared" si="2"/>
        <v>0.23615864034000436</v>
      </c>
      <c r="F7" s="5">
        <f t="shared" si="2"/>
        <v>0.28835515180583721</v>
      </c>
      <c r="G7" s="5">
        <f t="shared" si="2"/>
        <v>0.31110300512387334</v>
      </c>
      <c r="H7" s="19">
        <f t="shared" si="2"/>
        <v>0.32113954577641002</v>
      </c>
      <c r="I7" s="5">
        <f t="shared" si="1"/>
        <v>0.32115949953410039</v>
      </c>
      <c r="J7" s="5">
        <f t="shared" ref="J7:J15" si="3">H7-I7</f>
        <v>-1.9953757690371887E-5</v>
      </c>
    </row>
    <row r="8" spans="1:12" x14ac:dyDescent="0.2">
      <c r="A8" s="11"/>
      <c r="B8" s="25">
        <v>2</v>
      </c>
      <c r="C8" s="5">
        <f t="shared" si="2"/>
        <v>6.1123508354840837E-2</v>
      </c>
      <c r="D8" s="5">
        <f t="shared" si="2"/>
        <v>0.10631515506100324</v>
      </c>
      <c r="E8" s="5">
        <f t="shared" si="2"/>
        <v>0.14586322077129427</v>
      </c>
      <c r="F8" s="5">
        <f t="shared" si="2"/>
        <v>0.20184985600076641</v>
      </c>
      <c r="G8" s="5">
        <f t="shared" si="2"/>
        <v>0.237964845775788</v>
      </c>
      <c r="H8" s="19">
        <f t="shared" si="2"/>
        <v>0.25935249640101654</v>
      </c>
      <c r="I8" s="5">
        <f t="shared" si="1"/>
        <v>0.25940052777369293</v>
      </c>
      <c r="J8" s="5">
        <f t="shared" si="3"/>
        <v>-4.803137267639368E-5</v>
      </c>
    </row>
    <row r="9" spans="1:12" x14ac:dyDescent="0.2">
      <c r="A9" s="11"/>
      <c r="B9" s="25">
        <v>3</v>
      </c>
      <c r="C9" s="5">
        <f t="shared" si="2"/>
        <v>3.9885721029727504E-2</v>
      </c>
      <c r="D9" s="5">
        <f t="shared" si="2"/>
        <v>6.7655250971268122E-2</v>
      </c>
      <c r="E9" s="5">
        <f t="shared" si="2"/>
        <v>9.0092317364054722E-2</v>
      </c>
      <c r="F9" s="5">
        <f t="shared" si="2"/>
        <v>0.11774647817473777</v>
      </c>
      <c r="G9" s="5">
        <f t="shared" si="2"/>
        <v>0.132378880405739</v>
      </c>
      <c r="H9" s="19">
        <f t="shared" si="2"/>
        <v>0.13966341284374448</v>
      </c>
      <c r="I9" s="5">
        <f t="shared" si="1"/>
        <v>0.13967853752187454</v>
      </c>
      <c r="J9" s="5">
        <f t="shared" si="3"/>
        <v>-1.5124678130057356E-5</v>
      </c>
    </row>
    <row r="10" spans="1:12" x14ac:dyDescent="0.2">
      <c r="A10" s="11"/>
      <c r="B10" s="25">
        <v>4</v>
      </c>
      <c r="C10" s="5">
        <f t="shared" si="2"/>
        <v>2.8393254930669506E-2</v>
      </c>
      <c r="D10" s="5">
        <f t="shared" si="2"/>
        <v>4.5206110365232643E-2</v>
      </c>
      <c r="E10" s="5">
        <f t="shared" si="2"/>
        <v>5.5645457471092015E-2</v>
      </c>
      <c r="F10" s="5">
        <f t="shared" si="2"/>
        <v>6.1817283623791269E-2</v>
      </c>
      <c r="G10" s="5">
        <f t="shared" si="2"/>
        <v>5.9833991173282849E-2</v>
      </c>
      <c r="H10" s="19">
        <f t="shared" si="2"/>
        <v>5.6418683370042279E-2</v>
      </c>
      <c r="I10" s="5">
        <f t="shared" si="1"/>
        <v>5.6409177378209011E-2</v>
      </c>
      <c r="J10" s="5">
        <f t="shared" si="3"/>
        <v>9.5059918332682236E-6</v>
      </c>
    </row>
    <row r="11" spans="1:12" x14ac:dyDescent="0.2">
      <c r="A11" s="11"/>
      <c r="B11" s="25">
        <v>5</v>
      </c>
      <c r="C11" s="5">
        <f t="shared" si="2"/>
        <v>2.1222777224084458E-2</v>
      </c>
      <c r="D11" s="5">
        <f t="shared" si="2"/>
        <v>3.1068996698306338E-2</v>
      </c>
      <c r="E11" s="5">
        <f t="shared" si="2"/>
        <v>3.4369378297316663E-2</v>
      </c>
      <c r="F11" s="5">
        <f t="shared" si="2"/>
        <v>3.0290656420388171E-2</v>
      </c>
      <c r="G11" s="5">
        <f t="shared" si="2"/>
        <v>2.3299784954086845E-2</v>
      </c>
      <c r="H11" s="19">
        <f t="shared" si="2"/>
        <v>1.8236438593225258E-2</v>
      </c>
      <c r="I11" s="5">
        <f t="shared" si="1"/>
        <v>1.8224677027351758E-2</v>
      </c>
      <c r="J11" s="5">
        <f t="shared" si="3"/>
        <v>1.1761565873499857E-5</v>
      </c>
    </row>
    <row r="12" spans="1:12" x14ac:dyDescent="0.2">
      <c r="A12" s="11"/>
      <c r="B12" s="25">
        <v>6</v>
      </c>
      <c r="C12" s="5">
        <f t="shared" si="2"/>
        <v>1.6366735201102375E-2</v>
      </c>
      <c r="D12" s="5">
        <f t="shared" si="2"/>
        <v>2.1748346645665252E-2</v>
      </c>
      <c r="E12" s="5">
        <f t="shared" si="2"/>
        <v>2.1228222719846028E-2</v>
      </c>
      <c r="F12" s="5">
        <f t="shared" si="2"/>
        <v>1.4135727130023912E-2</v>
      </c>
      <c r="G12" s="5">
        <f t="shared" si="2"/>
        <v>8.1009850316889238E-3</v>
      </c>
      <c r="H12" s="19">
        <f t="shared" si="2"/>
        <v>4.9131796576274518E-3</v>
      </c>
      <c r="I12" s="5">
        <f t="shared" si="1"/>
        <v>4.9066905449973441E-3</v>
      </c>
      <c r="J12" s="5">
        <f t="shared" si="3"/>
        <v>6.4891126301076449E-6</v>
      </c>
    </row>
    <row r="13" spans="1:12" x14ac:dyDescent="0.2">
      <c r="A13" s="11"/>
      <c r="B13" s="25">
        <v>7</v>
      </c>
      <c r="C13" s="5">
        <f t="shared" si="2"/>
        <v>1.2899220090962785E-2</v>
      </c>
      <c r="D13" s="5">
        <f t="shared" si="2"/>
        <v>1.5421589609135058E-2</v>
      </c>
      <c r="E13" s="5">
        <f t="shared" si="2"/>
        <v>1.3111597071820488E-2</v>
      </c>
      <c r="F13" s="5">
        <f t="shared" si="2"/>
        <v>6.3611165663331158E-3</v>
      </c>
      <c r="G13" s="5">
        <f t="shared" si="2"/>
        <v>2.5751686741376074E-3</v>
      </c>
      <c r="H13" s="19">
        <f t="shared" si="2"/>
        <v>1.1348154380364643E-3</v>
      </c>
      <c r="I13" s="5">
        <f t="shared" si="1"/>
        <v>1.1323239866269576E-3</v>
      </c>
      <c r="J13" s="5">
        <f t="shared" si="3"/>
        <v>2.4914514095066443E-6</v>
      </c>
    </row>
    <row r="14" spans="1:12" x14ac:dyDescent="0.2">
      <c r="A14" s="11"/>
      <c r="B14" s="25">
        <v>8</v>
      </c>
      <c r="C14" s="5">
        <f t="shared" si="2"/>
        <v>1.0330318454030568E-2</v>
      </c>
      <c r="D14" s="5">
        <f t="shared" si="2"/>
        <v>1.1040481050243153E-2</v>
      </c>
      <c r="E14" s="5">
        <f t="shared" si="2"/>
        <v>8.0983688574668474E-3</v>
      </c>
      <c r="F14" s="5">
        <f t="shared" si="2"/>
        <v>2.7830057159968775E-3</v>
      </c>
      <c r="G14" s="5">
        <f t="shared" si="2"/>
        <v>7.6104532662921306E-4</v>
      </c>
      <c r="H14" s="19">
        <f t="shared" si="2"/>
        <v>2.29394301263785E-4</v>
      </c>
      <c r="I14" s="5">
        <f t="shared" si="1"/>
        <v>2.2864452099964844E-4</v>
      </c>
      <c r="J14" s="5">
        <f t="shared" si="3"/>
        <v>7.497802641365616E-7</v>
      </c>
    </row>
    <row r="15" spans="1:12" x14ac:dyDescent="0.2">
      <c r="A15" s="11"/>
      <c r="B15" s="25">
        <v>9</v>
      </c>
      <c r="C15" s="5">
        <f t="shared" si="2"/>
        <v>8.3751539747136412E-3</v>
      </c>
      <c r="D15" s="5">
        <f t="shared" si="2"/>
        <v>7.9625466816249154E-3</v>
      </c>
      <c r="E15" s="5">
        <f t="shared" si="2"/>
        <v>5.0019519202997463E-3</v>
      </c>
      <c r="F15" s="5">
        <f t="shared" si="2"/>
        <v>1.1905153660274059E-3</v>
      </c>
      <c r="G15" s="5">
        <f t="shared" si="2"/>
        <v>2.1168321721797418E-4</v>
      </c>
      <c r="H15" s="19">
        <f t="shared" si="2"/>
        <v>4.1226286827984454E-5</v>
      </c>
      <c r="I15" s="5">
        <f t="shared" si="1"/>
        <v>4.1039151024759184E-5</v>
      </c>
      <c r="J15" s="5">
        <f t="shared" si="3"/>
        <v>1.8713580322526994E-7</v>
      </c>
    </row>
    <row r="16" spans="1:12" x14ac:dyDescent="0.2">
      <c r="A16" s="11"/>
      <c r="B16" s="25">
        <v>10</v>
      </c>
      <c r="C16" s="5">
        <f t="shared" si="2"/>
        <v>6.8562773120481105E-3</v>
      </c>
      <c r="D16" s="5">
        <f t="shared" si="2"/>
        <v>5.7764786867835829E-3</v>
      </c>
      <c r="E16" s="5">
        <f t="shared" si="2"/>
        <v>3.0894521419485392E-3</v>
      </c>
      <c r="F16" s="5">
        <f t="shared" si="2"/>
        <v>5.0001954706107622E-4</v>
      </c>
      <c r="G16" s="5">
        <f t="shared" si="2"/>
        <v>5.5935295493778879E-5</v>
      </c>
      <c r="H16" s="19">
        <f t="shared" si="2"/>
        <v>6.669527033236935E-6</v>
      </c>
      <c r="I16" s="5">
        <f t="shared" si="1"/>
        <v>6.6294644565395943E-6</v>
      </c>
      <c r="J16" s="5">
        <f t="shared" ref="J16:J19" si="4">H16-I16</f>
        <v>4.0062576697340656E-8</v>
      </c>
    </row>
    <row r="17" spans="1:12" x14ac:dyDescent="0.2">
      <c r="A17" s="11"/>
      <c r="B17" s="25">
        <v>11</v>
      </c>
      <c r="C17" s="5">
        <f t="shared" si="2"/>
        <v>5.6572270460205059E-3</v>
      </c>
      <c r="D17" s="5">
        <f t="shared" si="2"/>
        <v>4.2106327856161864E-3</v>
      </c>
      <c r="E17" s="5">
        <f t="shared" si="2"/>
        <v>1.9081979774044756E-3</v>
      </c>
      <c r="F17" s="5">
        <f t="shared" si="2"/>
        <v>2.0682754667517887E-4</v>
      </c>
      <c r="G17" s="5">
        <f t="shared" si="2"/>
        <v>1.41438992968035E-5</v>
      </c>
      <c r="H17" s="19">
        <f t="shared" si="2"/>
        <v>9.8109229028581348E-7</v>
      </c>
      <c r="I17" s="5">
        <f t="shared" si="1"/>
        <v>9.735669893721851E-7</v>
      </c>
      <c r="J17" s="5">
        <f t="shared" si="4"/>
        <v>7.5253009136283841E-9</v>
      </c>
    </row>
    <row r="18" spans="1:12" x14ac:dyDescent="0.2">
      <c r="A18" s="11"/>
      <c r="B18" s="25">
        <v>12</v>
      </c>
      <c r="C18" s="5">
        <f t="shared" si="2"/>
        <v>4.6983799339716872E-3</v>
      </c>
      <c r="D18" s="5">
        <f t="shared" si="2"/>
        <v>3.0814245659477697E-3</v>
      </c>
      <c r="E18" s="5">
        <f t="shared" si="2"/>
        <v>1.1785971601663951E-3</v>
      </c>
      <c r="F18" s="5">
        <f t="shared" si="2"/>
        <v>8.4455104003384427E-5</v>
      </c>
      <c r="G18" s="5">
        <f t="shared" si="2"/>
        <v>3.4423348414259429E-6</v>
      </c>
      <c r="H18" s="19">
        <f t="shared" si="2"/>
        <v>1.3231918115294244E-7</v>
      </c>
      <c r="I18" s="5">
        <f t="shared" si="1"/>
        <v>1.3105834288598654E-7</v>
      </c>
      <c r="J18" s="5">
        <f t="shared" si="4"/>
        <v>1.2608382669559016E-9</v>
      </c>
    </row>
    <row r="19" spans="1:12" x14ac:dyDescent="0.2">
      <c r="A19" s="11"/>
      <c r="B19" s="26">
        <v>13</v>
      </c>
      <c r="C19" s="6">
        <f t="shared" si="2"/>
        <v>3.923488272689294E-3</v>
      </c>
      <c r="D19" s="6">
        <f t="shared" si="2"/>
        <v>2.2625895647268089E-3</v>
      </c>
      <c r="E19" s="6">
        <f t="shared" si="2"/>
        <v>7.2795972032300776E-4</v>
      </c>
      <c r="F19" s="6">
        <f t="shared" si="2"/>
        <v>3.4107079908018893E-5</v>
      </c>
      <c r="G19" s="6">
        <f t="shared" si="2"/>
        <v>8.1017408892484056E-7</v>
      </c>
      <c r="H19" s="20">
        <f t="shared" si="2"/>
        <v>1.647632309170724E-8</v>
      </c>
      <c r="I19" s="6">
        <f t="shared" si="1"/>
        <v>1.6285511315232378E-8</v>
      </c>
      <c r="J19" s="6">
        <f t="shared" si="4"/>
        <v>1.9081177647486203E-10</v>
      </c>
    </row>
    <row r="20" spans="1:12" x14ac:dyDescent="0.2">
      <c r="A20" s="7"/>
      <c r="B20" s="27" t="s">
        <v>3</v>
      </c>
      <c r="C20" s="38">
        <v>1.6153999999999999</v>
      </c>
      <c r="D20" s="39">
        <v>1.6153999999999999</v>
      </c>
      <c r="E20" s="39">
        <v>1.6153999999999999</v>
      </c>
      <c r="F20" s="39">
        <v>1.6153999999999999</v>
      </c>
      <c r="G20" s="39">
        <v>1.6153999999999999</v>
      </c>
      <c r="H20" s="40">
        <v>1.6153999999999999</v>
      </c>
      <c r="I20" s="40">
        <v>1.6153999999999999</v>
      </c>
      <c r="J20" s="8"/>
    </row>
    <row r="21" spans="1:12" x14ac:dyDescent="0.2">
      <c r="A21" s="5"/>
      <c r="B21" s="29" t="s">
        <v>2</v>
      </c>
      <c r="C21" s="12">
        <f t="shared" ref="C21:H21" si="5">C$5/(C$20+C$5)</f>
        <v>0.75581219578559122</v>
      </c>
      <c r="D21" s="12">
        <f t="shared" si="5"/>
        <v>0.55318913536538139</v>
      </c>
      <c r="E21" s="12">
        <f t="shared" si="5"/>
        <v>0.38235069205475258</v>
      </c>
      <c r="F21" s="12">
        <f t="shared" si="5"/>
        <v>0.17105127975616857</v>
      </c>
      <c r="G21" s="12">
        <f t="shared" si="5"/>
        <v>5.8295441296490613E-2</v>
      </c>
      <c r="H21" s="37">
        <f t="shared" si="5"/>
        <v>1.2379301807378064E-4</v>
      </c>
      <c r="J21" s="13"/>
    </row>
    <row r="22" spans="1:12" x14ac:dyDescent="0.2">
      <c r="A22" s="2"/>
      <c r="B22" s="28" t="s">
        <v>7</v>
      </c>
      <c r="C22" s="17">
        <f>1/C5</f>
        <v>0.2</v>
      </c>
      <c r="D22" s="17">
        <f>1/D5</f>
        <v>0.5</v>
      </c>
      <c r="E22" s="17">
        <f t="shared" ref="E22:H22" si="6">1/E5</f>
        <v>1</v>
      </c>
      <c r="F22" s="17">
        <f t="shared" si="6"/>
        <v>3.0000000300000003</v>
      </c>
      <c r="G22" s="17">
        <f t="shared" si="6"/>
        <v>10</v>
      </c>
      <c r="H22" s="21">
        <f t="shared" si="6"/>
        <v>5000</v>
      </c>
      <c r="I22" s="18" t="s">
        <v>4</v>
      </c>
    </row>
    <row r="23" spans="1:12" x14ac:dyDescent="0.2">
      <c r="B23" s="27" t="s">
        <v>9</v>
      </c>
      <c r="C23" s="15">
        <f>C5*C20+1</f>
        <v>9.077</v>
      </c>
      <c r="D23" s="15">
        <f>D5*D20+1</f>
        <v>4.2308000000000003</v>
      </c>
      <c r="E23" s="15">
        <f t="shared" ref="E23:H23" si="7">E5*E20+1</f>
        <v>2.6154000000000002</v>
      </c>
      <c r="F23" s="15">
        <f t="shared" si="7"/>
        <v>1.5384666612819999</v>
      </c>
      <c r="G23" s="15">
        <f t="shared" si="7"/>
        <v>1.16154</v>
      </c>
      <c r="H23" s="22">
        <f t="shared" si="7"/>
        <v>1.00032308</v>
      </c>
      <c r="I23" s="15">
        <v>1</v>
      </c>
      <c r="J23" s="14"/>
      <c r="L23" s="32" t="s">
        <v>14</v>
      </c>
    </row>
    <row r="25" spans="1:12" x14ac:dyDescent="0.2">
      <c r="C25" s="4"/>
    </row>
    <row r="26" spans="1:12" x14ac:dyDescent="0.2">
      <c r="C26" s="4"/>
    </row>
    <row r="27" spans="1:12" x14ac:dyDescent="0.2">
      <c r="C27" s="4"/>
    </row>
    <row r="28" spans="1:12" x14ac:dyDescent="0.2">
      <c r="C28" s="4"/>
    </row>
    <row r="29" spans="1:12" x14ac:dyDescent="0.2">
      <c r="C29" s="4"/>
    </row>
    <row r="30" spans="1:12" x14ac:dyDescent="0.2">
      <c r="C30" s="4"/>
    </row>
    <row r="31" spans="1:12" x14ac:dyDescent="0.2">
      <c r="C31" s="4"/>
    </row>
    <row r="32" spans="1:12" x14ac:dyDescent="0.2">
      <c r="C32" s="4"/>
    </row>
    <row r="33" spans="3:9" x14ac:dyDescent="0.2">
      <c r="C33" s="4"/>
      <c r="I33" s="31"/>
    </row>
    <row r="34" spans="3:9" x14ac:dyDescent="0.2">
      <c r="C34" s="4"/>
    </row>
    <row r="35" spans="3:9" x14ac:dyDescent="0.2">
      <c r="C35" s="4"/>
    </row>
  </sheetData>
  <mergeCells count="1">
    <mergeCell ref="C4:H4"/>
  </mergeCells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ガンマポアソン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2018-12-09T02:27:18Z</dcterms:created>
  <dcterms:modified xsi:type="dcterms:W3CDTF">2020-05-13T07:04:01Z</dcterms:modified>
</cp:coreProperties>
</file>