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9_投与前値\"/>
    </mc:Choice>
  </mc:AlternateContent>
  <xr:revisionPtr revIDLastSave="0" documentId="13_ncr:1_{6E4C22E9-BE20-4E29-BCED-3E038F2078E5}" xr6:coauthVersionLast="47" xr6:coauthVersionMax="47" xr10:uidLastSave="{00000000-0000-0000-0000-000000000000}"/>
  <bookViews>
    <workbookView xWindow="2040" yWindow="570" windowWidth="17520" windowHeight="10250" xr2:uid="{00000000-000D-0000-FFFF-FFFF00000000}"/>
  </bookViews>
  <sheets>
    <sheet name="前値のみ" sheetId="3" r:id="rId1"/>
  </sheets>
  <calcPr calcId="181029" calcMode="manual" calcOnSave="0"/>
</workbook>
</file>

<file path=xl/calcChain.xml><?xml version="1.0" encoding="utf-8"?>
<calcChain xmlns="http://schemas.openxmlformats.org/spreadsheetml/2006/main">
  <c r="D10" i="3" l="1"/>
  <c r="E10" i="3" s="1"/>
  <c r="D11" i="3"/>
  <c r="E11" i="3" s="1"/>
  <c r="D12" i="3"/>
  <c r="D13" i="3"/>
  <c r="E13" i="3" s="1"/>
  <c r="D14" i="3"/>
  <c r="E14" i="3" s="1"/>
  <c r="D15" i="3"/>
  <c r="E15" i="3" s="1"/>
  <c r="D16" i="3"/>
  <c r="D17" i="3"/>
  <c r="E17" i="3" s="1"/>
  <c r="D18" i="3"/>
  <c r="E18" i="3" s="1"/>
  <c r="D19" i="3"/>
  <c r="E19" i="3" s="1"/>
  <c r="D20" i="3"/>
  <c r="E20" i="3" s="1"/>
  <c r="D21" i="3"/>
  <c r="E21" i="3" s="1"/>
  <c r="D22" i="3"/>
  <c r="E22" i="3" s="1"/>
  <c r="D23" i="3"/>
  <c r="E23" i="3" s="1"/>
  <c r="D24" i="3"/>
  <c r="D25" i="3"/>
  <c r="E25" i="3" s="1"/>
  <c r="D26" i="3"/>
  <c r="E26" i="3" s="1"/>
  <c r="D27" i="3"/>
  <c r="E27" i="3" s="1"/>
  <c r="D28" i="3"/>
  <c r="E28" i="3" s="1"/>
  <c r="D9" i="3"/>
  <c r="E9" i="3" s="1"/>
  <c r="E12" i="3" l="1"/>
  <c r="E16" i="3"/>
  <c r="E24" i="3"/>
  <c r="E31" i="3" s="1"/>
  <c r="E32" i="3" l="1"/>
  <c r="E29" i="3"/>
  <c r="E33" i="3" s="1"/>
  <c r="E30" i="3"/>
  <c r="E34" i="3" s="1"/>
  <c r="E35" i="3" l="1"/>
  <c r="E36" i="3" s="1"/>
</calcChain>
</file>

<file path=xl/sharedStrings.xml><?xml version="1.0" encoding="utf-8"?>
<sst xmlns="http://schemas.openxmlformats.org/spreadsheetml/2006/main" count="50" uniqueCount="42">
  <si>
    <t>A</t>
    <phoneticPr fontId="2"/>
  </si>
  <si>
    <r>
      <rPr>
        <i/>
        <sz val="10"/>
        <rFont val="Times New Roman"/>
        <family val="1"/>
      </rPr>
      <t>t</t>
    </r>
    <r>
      <rPr>
        <sz val="10"/>
        <rFont val="ＭＳ Ｐ明朝"/>
        <family val="1"/>
        <charset val="128"/>
      </rPr>
      <t>値</t>
    </r>
    <rPh sb="1" eb="2">
      <t>チ</t>
    </rPh>
    <phoneticPr fontId="2"/>
  </si>
  <si>
    <t>X</t>
    <phoneticPr fontId="2"/>
  </si>
  <si>
    <r>
      <t>X</t>
    </r>
    <r>
      <rPr>
        <vertAlign val="superscript"/>
        <sz val="10"/>
        <rFont val="Times New Roman"/>
        <family val="1"/>
      </rPr>
      <t>(1)</t>
    </r>
    <phoneticPr fontId="2"/>
  </si>
  <si>
    <r>
      <t>X</t>
    </r>
    <r>
      <rPr>
        <vertAlign val="superscript"/>
        <sz val="10"/>
        <rFont val="Times New Roman"/>
        <family val="1"/>
      </rPr>
      <t>(2)</t>
    </r>
    <r>
      <rPr>
        <sz val="11"/>
        <color theme="1"/>
        <rFont val="ＭＳ Ｐ明朝"/>
        <family val="2"/>
        <charset val="128"/>
      </rPr>
      <t/>
    </r>
  </si>
  <si>
    <r>
      <t>X</t>
    </r>
    <r>
      <rPr>
        <vertAlign val="superscript"/>
        <sz val="10"/>
        <rFont val="Times New Roman"/>
        <family val="1"/>
      </rPr>
      <t>(3)</t>
    </r>
    <r>
      <rPr>
        <sz val="11"/>
        <color theme="1"/>
        <rFont val="ＭＳ Ｐ明朝"/>
        <family val="2"/>
        <charset val="128"/>
      </rPr>
      <t/>
    </r>
  </si>
  <si>
    <r>
      <t>X</t>
    </r>
    <r>
      <rPr>
        <vertAlign val="superscript"/>
        <sz val="10"/>
        <rFont val="Times New Roman"/>
        <family val="1"/>
      </rPr>
      <t>(4)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</si>
  <si>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/>
    </r>
    <phoneticPr fontId="2"/>
  </si>
  <si>
    <r>
      <t>A</t>
    </r>
    <r>
      <rPr>
        <vertAlign val="subscript"/>
        <sz val="10"/>
        <rFont val="Times New Roman"/>
        <family val="1"/>
      </rPr>
      <t>2</t>
    </r>
    <phoneticPr fontId="2"/>
  </si>
  <si>
    <r>
      <rPr>
        <sz val="10"/>
        <rFont val="ＭＳ Ｐ明朝"/>
        <family val="1"/>
        <charset val="128"/>
      </rPr>
      <t>乱数を変化</t>
    </r>
    <rPh sb="0" eb="2">
      <t>ランスウ</t>
    </rPh>
    <rPh sb="3" eb="5">
      <t>ヘンカ</t>
    </rPh>
    <phoneticPr fontId="2"/>
  </si>
  <si>
    <r>
      <rPr>
        <sz val="10"/>
        <rFont val="ＭＳ Ｐ明朝"/>
        <family val="1"/>
        <charset val="128"/>
      </rPr>
      <t>正規</t>
    </r>
  </si>
  <si>
    <r>
      <rPr>
        <sz val="10"/>
        <rFont val="ＭＳ Ｐ明朝"/>
        <family val="1"/>
        <charset val="128"/>
      </rPr>
      <t>前値</t>
    </r>
    <rPh sb="0" eb="2">
      <t>ゼンチ</t>
    </rPh>
    <phoneticPr fontId="2"/>
  </si>
  <si>
    <t>No</t>
    <phoneticPr fontId="2"/>
  </si>
  <si>
    <t>i</t>
    <phoneticPr fontId="2"/>
  </si>
  <si>
    <t>j</t>
    <phoneticPr fontId="2"/>
  </si>
  <si>
    <r>
      <rPr>
        <sz val="10"/>
        <rFont val="ＭＳ 明朝"/>
        <family val="1"/>
        <charset val="128"/>
      </rPr>
      <t>乱数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Z</t>
    </r>
    <rPh sb="0" eb="2">
      <t>ランスウ</t>
    </rPh>
    <phoneticPr fontId="2"/>
  </si>
  <si>
    <t>*</t>
    <phoneticPr fontId="2"/>
  </si>
  <si>
    <t>NS</t>
    <phoneticPr fontId="2"/>
  </si>
  <si>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   </t>
    </r>
    <r>
      <rPr>
        <i/>
        <sz val="10"/>
        <rFont val="Times New Roman"/>
        <family val="1"/>
      </rPr>
      <t>σ</t>
    </r>
    <r>
      <rPr>
        <vertAlign val="subscript"/>
        <sz val="10"/>
        <rFont val="Times New Roman"/>
        <family val="1"/>
      </rPr>
      <t>2</t>
    </r>
    <phoneticPr fontId="2"/>
  </si>
  <si>
    <r>
      <rPr>
        <sz val="10"/>
        <rFont val="ＭＳ Ｐ明朝"/>
        <family val="1"/>
        <charset val="128"/>
      </rPr>
      <t>差の</t>
    </r>
    <r>
      <rPr>
        <i/>
        <sz val="10"/>
        <rFont val="Times New Roman"/>
        <family val="1"/>
      </rPr>
      <t>SE</t>
    </r>
    <rPh sb="0" eb="1">
      <t>サ</t>
    </rPh>
    <phoneticPr fontId="2"/>
  </si>
  <si>
    <r>
      <rPr>
        <sz val="10"/>
        <rFont val="ＭＳ Ｐ明朝"/>
        <family val="1"/>
        <charset val="128"/>
      </rPr>
      <t>個体間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>=</t>
    </r>
    <rPh sb="0" eb="3">
      <t>コタイカン</t>
    </rPh>
    <phoneticPr fontId="2"/>
  </si>
  <si>
    <r>
      <rPr>
        <sz val="10"/>
        <rFont val="ＭＳ Ｐ明朝"/>
        <family val="1"/>
        <charset val="128"/>
      </rPr>
      <t>左の正規乱数を変化させた</t>
    </r>
    <rPh sb="0" eb="1">
      <t>ヒダリ</t>
    </rPh>
    <rPh sb="2" eb="6">
      <t>セイキランスウ</t>
    </rPh>
    <rPh sb="7" eb="9">
      <t>ヘンカ</t>
    </rPh>
    <phoneticPr fontId="2"/>
  </si>
  <si>
    <r>
      <rPr>
        <sz val="10"/>
        <rFont val="ＭＳ Ｐ明朝"/>
        <family val="1"/>
        <charset val="128"/>
      </rPr>
      <t>場合の結果</t>
    </r>
  </si>
  <si>
    <r>
      <rPr>
        <sz val="10"/>
        <rFont val="ＭＳ Ｐ明朝"/>
        <family val="1"/>
        <charset val="128"/>
      </rPr>
      <t>特徴的な事例のスナップショット</t>
    </r>
    <rPh sb="0" eb="2">
      <t>トクチョウ</t>
    </rPh>
    <rPh sb="2" eb="3">
      <t>テキ</t>
    </rPh>
    <rPh sb="4" eb="6">
      <t>ジレイ</t>
    </rPh>
    <phoneticPr fontId="2"/>
  </si>
  <si>
    <r>
      <rPr>
        <sz val="10"/>
        <rFont val="ＭＳ Ｐ明朝"/>
        <family val="1"/>
        <charset val="128"/>
      </rPr>
      <t>再計算により常に変化する</t>
    </r>
    <rPh sb="0" eb="1">
      <t>サイ</t>
    </rPh>
    <rPh sb="1" eb="3">
      <t>ケイサン</t>
    </rPh>
    <rPh sb="6" eb="7">
      <t>ツネ</t>
    </rPh>
    <rPh sb="8" eb="10">
      <t>ヘンカ</t>
    </rPh>
    <phoneticPr fontId="2"/>
  </si>
  <si>
    <t>X</t>
    <phoneticPr fontId="2"/>
  </si>
  <si>
    <t>Y</t>
    <phoneticPr fontId="2"/>
  </si>
  <si>
    <t>総平均</t>
    <rPh sb="0" eb="3">
      <t>ソウヘイキン</t>
    </rPh>
    <phoneticPr fontId="2"/>
  </si>
  <si>
    <r>
      <rPr>
        <sz val="10"/>
        <rFont val="ＭＳ Ｐ明朝"/>
        <family val="1"/>
        <charset val="128"/>
      </rPr>
      <t>平均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Ph sb="0" eb="2">
      <t>ヘイキン</t>
    </rPh>
    <phoneticPr fontId="2"/>
  </si>
  <si>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   </t>
    </r>
    <r>
      <rPr>
        <i/>
        <sz val="10"/>
        <rFont val="Times New Roman"/>
        <family val="1"/>
      </rPr>
      <t>σ^</t>
    </r>
    <r>
      <rPr>
        <vertAlign val="subscript"/>
        <sz val="10"/>
        <rFont val="Times New Roman"/>
        <family val="1"/>
      </rPr>
      <t>1</t>
    </r>
    <phoneticPr fontId="2"/>
  </si>
  <si>
    <r>
      <rPr>
        <sz val="10"/>
        <rFont val="ＭＳ Ｐ明朝"/>
        <family val="1"/>
        <charset val="128"/>
      </rPr>
      <t>平均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rPh sb="0" eb="2">
      <t>ヘイキン</t>
    </rPh>
    <phoneticPr fontId="2"/>
  </si>
  <si>
    <t>群</t>
    <rPh sb="0" eb="1">
      <t>グン</t>
    </rPh>
    <phoneticPr fontId="2"/>
  </si>
  <si>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&gt;&gt;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phoneticPr fontId="2"/>
  </si>
  <si>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&gt;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phoneticPr fontId="2"/>
  </si>
  <si>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&lt;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phoneticPr fontId="2"/>
  </si>
  <si>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&lt;&lt;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phoneticPr fontId="2"/>
  </si>
  <si>
    <r>
      <t>A</t>
    </r>
    <r>
      <rPr>
        <vertAlign val="subscript"/>
        <sz val="10"/>
        <rFont val="Times New Roman"/>
        <family val="1"/>
      </rPr>
      <t>1</t>
    </r>
    <phoneticPr fontId="2"/>
  </si>
  <si>
    <r>
      <t>A</t>
    </r>
    <r>
      <rPr>
        <vertAlign val="subscript"/>
        <sz val="10"/>
        <rFont val="Times New Roman"/>
        <family val="1"/>
      </rPr>
      <t>2</t>
    </r>
    <phoneticPr fontId="2"/>
  </si>
  <si>
    <r>
      <rPr>
        <sz val="10"/>
        <rFont val="ＭＳ Ｐ明朝"/>
        <family val="1"/>
        <charset val="128"/>
      </rPr>
      <t>両側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p</t>
    </r>
    <r>
      <rPr>
        <sz val="10"/>
        <rFont val="ＭＳ Ｐ明朝"/>
        <family val="1"/>
        <charset val="128"/>
      </rPr>
      <t>値</t>
    </r>
    <rPh sb="0" eb="2">
      <t>リョウガワ</t>
    </rPh>
    <rPh sb="4" eb="5">
      <t>チ</t>
    </rPh>
    <phoneticPr fontId="2"/>
  </si>
  <si>
    <r>
      <t xml:space="preserve">2 </t>
    </r>
    <r>
      <rPr>
        <sz val="10"/>
        <rFont val="ＭＳ Ｐ明朝"/>
        <family val="1"/>
        <charset val="128"/>
      </rPr>
      <t>群共通の平均</t>
    </r>
    <r>
      <rPr>
        <sz val="10"/>
        <rFont val="Times New Roman"/>
        <family val="1"/>
      </rPr>
      <t>=</t>
    </r>
    <rPh sb="2" eb="3">
      <t>グン</t>
    </rPh>
    <rPh sb="3" eb="5">
      <t>キョウツウ</t>
    </rPh>
    <rPh sb="6" eb="8">
      <t>ヘイキン</t>
    </rPh>
    <phoneticPr fontId="2"/>
  </si>
  <si>
    <r>
      <rPr>
        <sz val="10"/>
        <rFont val="ＭＳ Ｐ明朝"/>
        <family val="1"/>
        <charset val="128"/>
      </rPr>
      <t>平均の差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-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</t>
    </r>
    <rPh sb="0" eb="2">
      <t>ヘイキン</t>
    </rPh>
    <rPh sb="3" eb="4">
      <t>サ</t>
    </rPh>
    <phoneticPr fontId="2"/>
  </si>
  <si>
    <t>表9.1</t>
    <rPh sb="0" eb="1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</si>
</sst>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_ "/>
    <numFmt numFmtId="177" formatCode="0.00_ "/>
    <numFmt numFmtId="178" formatCode="0.0_ "/>
    <numFmt numFmtId="179" formatCode="0_ 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Times New Roman"/>
      <family val="1"/>
    </font>
    <font>
      <i/>
      <sz val="10"/>
      <name val="Times New Roman"/>
      <family val="1"/>
    </font>
    <font>
      <vertAlign val="subscript"/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  <charset val="128"/>
    </font>
    <font>
      <sz val="1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0" fontId="5" fillId="0" borderId="2" xfId="0" applyFont="1" applyBorder="1">
      <alignment vertical="center"/>
    </xf>
    <xf numFmtId="177" fontId="5" fillId="0" borderId="2" xfId="0" applyNumberFormat="1" applyFont="1" applyBorder="1">
      <alignment vertical="center"/>
    </xf>
    <xf numFmtId="179" fontId="5" fillId="0" borderId="2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178" fontId="5" fillId="0" borderId="2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179" fontId="5" fillId="0" borderId="2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12" fillId="0" borderId="2" xfId="0" applyFont="1" applyBorder="1" applyAlignment="1">
      <alignment horizontal="center" vertical="center"/>
    </xf>
    <xf numFmtId="2" fontId="5" fillId="0" borderId="1" xfId="0" applyNumberFormat="1" applyFont="1" applyBorder="1">
      <alignment vertical="center"/>
    </xf>
    <xf numFmtId="2" fontId="5" fillId="0" borderId="2" xfId="0" applyNumberFormat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204950457747803"/>
          <c:y val="5.3585557902823121E-2"/>
          <c:w val="0.60225671551821569"/>
          <c:h val="0.90077401256017076"/>
        </c:manualLayout>
      </c:layout>
      <c:scatterChart>
        <c:scatterStyle val="lineMarker"/>
        <c:varyColors val="0"/>
        <c:ser>
          <c:idx val="0"/>
          <c:order val="0"/>
          <c:tx>
            <c:v>A1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xVal>
            <c:numRef>
              <c:f>前値のみ!$B$9:$B$18</c:f>
              <c:numCache>
                <c:formatCode>0_ 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前値のみ!$G$9:$G$18</c:f>
              <c:numCache>
                <c:formatCode>0_ </c:formatCode>
                <c:ptCount val="10"/>
                <c:pt idx="0">
                  <c:v>148</c:v>
                </c:pt>
                <c:pt idx="1">
                  <c:v>154</c:v>
                </c:pt>
                <c:pt idx="2">
                  <c:v>167</c:v>
                </c:pt>
                <c:pt idx="3">
                  <c:v>165</c:v>
                </c:pt>
                <c:pt idx="4">
                  <c:v>177</c:v>
                </c:pt>
                <c:pt idx="5">
                  <c:v>155</c:v>
                </c:pt>
                <c:pt idx="6">
                  <c:v>140</c:v>
                </c:pt>
                <c:pt idx="7">
                  <c:v>160</c:v>
                </c:pt>
                <c:pt idx="8">
                  <c:v>154</c:v>
                </c:pt>
                <c:pt idx="9">
                  <c:v>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F0-485C-B141-A401D6DF617F}"/>
            </c:ext>
          </c:extLst>
        </c:ser>
        <c:ser>
          <c:idx val="1"/>
          <c:order val="1"/>
          <c:tx>
            <c:v>A2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前値のみ!$B$19:$B$28</c:f>
              <c:numCache>
                <c:formatCode>0_ 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xVal>
          <c:yVal>
            <c:numRef>
              <c:f>前値のみ!$G$19:$G$28</c:f>
              <c:numCache>
                <c:formatCode>0_ </c:formatCode>
                <c:ptCount val="10"/>
                <c:pt idx="0">
                  <c:v>140</c:v>
                </c:pt>
                <c:pt idx="1">
                  <c:v>141</c:v>
                </c:pt>
                <c:pt idx="2">
                  <c:v>134</c:v>
                </c:pt>
                <c:pt idx="3">
                  <c:v>162</c:v>
                </c:pt>
                <c:pt idx="4">
                  <c:v>157</c:v>
                </c:pt>
                <c:pt idx="5">
                  <c:v>134</c:v>
                </c:pt>
                <c:pt idx="6">
                  <c:v>150</c:v>
                </c:pt>
                <c:pt idx="7">
                  <c:v>161</c:v>
                </c:pt>
                <c:pt idx="8">
                  <c:v>143</c:v>
                </c:pt>
                <c:pt idx="9">
                  <c:v>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F0-485C-B141-A401D6DF617F}"/>
            </c:ext>
          </c:extLst>
        </c:ser>
        <c:ser>
          <c:idx val="2"/>
          <c:order val="2"/>
          <c:tx>
            <c:v>A1平均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前値のみ!$F$29</c:f>
              <c:numCache>
                <c:formatCode>General</c:formatCode>
                <c:ptCount val="1"/>
              </c:numCache>
            </c:numRef>
          </c:xVal>
          <c:yVal>
            <c:numRef>
              <c:f>前値のみ!$G$29</c:f>
              <c:numCache>
                <c:formatCode>0.0_ </c:formatCode>
                <c:ptCount val="1"/>
                <c:pt idx="0">
                  <c:v>160.4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F0-485C-B141-A401D6DF617F}"/>
            </c:ext>
          </c:extLst>
        </c:ser>
        <c:ser>
          <c:idx val="3"/>
          <c:order val="3"/>
          <c:tx>
            <c:v>A2平均</c:v>
          </c:tx>
          <c:spPr>
            <a:ln w="952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dash"/>
            <c:size val="1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前値のみ!$F$31</c:f>
              <c:numCache>
                <c:formatCode>General</c:formatCode>
                <c:ptCount val="1"/>
              </c:numCache>
            </c:numRef>
          </c:xVal>
          <c:yVal>
            <c:numRef>
              <c:f>前値のみ!$G$31</c:f>
              <c:numCache>
                <c:formatCode>0.0_ </c:formatCode>
                <c:ptCount val="1"/>
                <c:pt idx="0">
                  <c:v>148.6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6F0-485C-B141-A401D6DF617F}"/>
            </c:ext>
          </c:extLst>
        </c:ser>
        <c:ser>
          <c:idx val="4"/>
          <c:order val="4"/>
          <c:tx>
            <c:v>総平均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63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6B45-4BE5-91AF-E2CEA27488A0}"/>
              </c:ext>
            </c:extLst>
          </c:dPt>
          <c:xVal>
            <c:numRef>
              <c:f>前値のみ!$G$39:$G$40</c:f>
              <c:numCache>
                <c:formatCode>0.00</c:formatCode>
                <c:ptCount val="2"/>
                <c:pt idx="0">
                  <c:v>0.5</c:v>
                </c:pt>
                <c:pt idx="1">
                  <c:v>2.5</c:v>
                </c:pt>
              </c:numCache>
            </c:numRef>
          </c:xVal>
          <c:yVal>
            <c:numRef>
              <c:f>前値のみ!$H$39:$H$40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45-4BE5-91AF-E2CEA2748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445600"/>
        <c:axId val="763447896"/>
      </c:scatterChart>
      <c:valAx>
        <c:axId val="763445600"/>
        <c:scaling>
          <c:orientation val="minMax"/>
          <c:max val="2.5"/>
          <c:min val="0.5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crossAx val="763447896"/>
        <c:crosses val="autoZero"/>
        <c:crossBetween val="midCat"/>
        <c:majorUnit val="0.5"/>
      </c:valAx>
      <c:valAx>
        <c:axId val="763447896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44560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48012658704742"/>
          <c:y val="5.4752143836271472E-2"/>
          <c:w val="0.60225671551821569"/>
          <c:h val="0.9007740125601707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xVal>
            <c:numRef>
              <c:f>前値のみ!$B$9:$B$18</c:f>
              <c:numCache>
                <c:formatCode>0_ 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前値のみ!$H$9:$H$18</c:f>
              <c:numCache>
                <c:formatCode>0_ </c:formatCode>
                <c:ptCount val="10"/>
                <c:pt idx="0">
                  <c:v>158</c:v>
                </c:pt>
                <c:pt idx="1">
                  <c:v>163</c:v>
                </c:pt>
                <c:pt idx="2">
                  <c:v>151</c:v>
                </c:pt>
                <c:pt idx="3">
                  <c:v>159</c:v>
                </c:pt>
                <c:pt idx="4">
                  <c:v>146</c:v>
                </c:pt>
                <c:pt idx="5">
                  <c:v>154</c:v>
                </c:pt>
                <c:pt idx="6">
                  <c:v>168</c:v>
                </c:pt>
                <c:pt idx="7">
                  <c:v>169</c:v>
                </c:pt>
                <c:pt idx="8">
                  <c:v>158</c:v>
                </c:pt>
                <c:pt idx="9">
                  <c:v>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D-46D8-A725-13454B057C7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前値のみ!$B$19:$B$28</c:f>
              <c:numCache>
                <c:formatCode>0_ 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xVal>
          <c:yVal>
            <c:numRef>
              <c:f>前値のみ!$H$19:$H$28</c:f>
              <c:numCache>
                <c:formatCode>0_ </c:formatCode>
                <c:ptCount val="10"/>
                <c:pt idx="0">
                  <c:v>156</c:v>
                </c:pt>
                <c:pt idx="1">
                  <c:v>166</c:v>
                </c:pt>
                <c:pt idx="2">
                  <c:v>135</c:v>
                </c:pt>
                <c:pt idx="3">
                  <c:v>160</c:v>
                </c:pt>
                <c:pt idx="4">
                  <c:v>141</c:v>
                </c:pt>
                <c:pt idx="5">
                  <c:v>153</c:v>
                </c:pt>
                <c:pt idx="6">
                  <c:v>165</c:v>
                </c:pt>
                <c:pt idx="7">
                  <c:v>154</c:v>
                </c:pt>
                <c:pt idx="8">
                  <c:v>163</c:v>
                </c:pt>
                <c:pt idx="9">
                  <c:v>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4D-46D8-A725-13454B057C74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前値のみ!$F$29</c:f>
              <c:numCache>
                <c:formatCode>General</c:formatCode>
                <c:ptCount val="1"/>
              </c:numCache>
            </c:numRef>
          </c:xVal>
          <c:yVal>
            <c:numRef>
              <c:f>前値のみ!$H$29</c:f>
              <c:numCache>
                <c:formatCode>0.0_ </c:formatCode>
                <c:ptCount val="1"/>
                <c:pt idx="0">
                  <c:v>158.19999999999999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4D-46D8-A725-13454B057C74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前値のみ!$F$31</c:f>
              <c:numCache>
                <c:formatCode>General</c:formatCode>
                <c:ptCount val="1"/>
              </c:numCache>
            </c:numRef>
          </c:xVal>
          <c:yVal>
            <c:numRef>
              <c:f>前値のみ!$H$31</c:f>
              <c:numCache>
                <c:formatCode>0.0_ </c:formatCode>
                <c:ptCount val="1"/>
                <c:pt idx="0">
                  <c:v>153.6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4D-46D8-A725-13454B057C74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前値のみ!$G$39:$G$40</c:f>
              <c:numCache>
                <c:formatCode>0.00</c:formatCode>
                <c:ptCount val="2"/>
                <c:pt idx="0">
                  <c:v>0.5</c:v>
                </c:pt>
                <c:pt idx="1">
                  <c:v>2.5</c:v>
                </c:pt>
              </c:numCache>
            </c:numRef>
          </c:xVal>
          <c:yVal>
            <c:numRef>
              <c:f>前値のみ!$H$39:$H$40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FC-4AD5-B51A-972A70393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445600"/>
        <c:axId val="763447896"/>
      </c:scatterChart>
      <c:valAx>
        <c:axId val="763445600"/>
        <c:scaling>
          <c:orientation val="minMax"/>
          <c:max val="2.5"/>
          <c:min val="0.5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crossAx val="763447896"/>
        <c:crosses val="autoZero"/>
        <c:crossBetween val="midCat"/>
        <c:majorUnit val="0.5"/>
      </c:valAx>
      <c:valAx>
        <c:axId val="763447896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44560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48012658704742"/>
          <c:y val="5.4752143836271472E-2"/>
          <c:w val="0.60225671551821569"/>
          <c:h val="0.9007740125601707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xVal>
            <c:numRef>
              <c:f>前値のみ!$B$9:$B$18</c:f>
              <c:numCache>
                <c:formatCode>0_ 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前値のみ!$I$9:$I$18</c:f>
              <c:numCache>
                <c:formatCode>0_ </c:formatCode>
                <c:ptCount val="10"/>
                <c:pt idx="0">
                  <c:v>160</c:v>
                </c:pt>
                <c:pt idx="1">
                  <c:v>163</c:v>
                </c:pt>
                <c:pt idx="2">
                  <c:v>154</c:v>
                </c:pt>
                <c:pt idx="3">
                  <c:v>152</c:v>
                </c:pt>
                <c:pt idx="4">
                  <c:v>150</c:v>
                </c:pt>
                <c:pt idx="5">
                  <c:v>154</c:v>
                </c:pt>
                <c:pt idx="6">
                  <c:v>153</c:v>
                </c:pt>
                <c:pt idx="7">
                  <c:v>155</c:v>
                </c:pt>
                <c:pt idx="8">
                  <c:v>137</c:v>
                </c:pt>
                <c:pt idx="9">
                  <c:v>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78-42D6-B9B0-11A6EBB2E91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前値のみ!$B$19:$B$28</c:f>
              <c:numCache>
                <c:formatCode>0_ 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xVal>
          <c:yVal>
            <c:numRef>
              <c:f>前値のみ!$I$19:$I$28</c:f>
              <c:numCache>
                <c:formatCode>0_ </c:formatCode>
                <c:ptCount val="10"/>
                <c:pt idx="0">
                  <c:v>142</c:v>
                </c:pt>
                <c:pt idx="1">
                  <c:v>159</c:v>
                </c:pt>
                <c:pt idx="2">
                  <c:v>165</c:v>
                </c:pt>
                <c:pt idx="3">
                  <c:v>168</c:v>
                </c:pt>
                <c:pt idx="4">
                  <c:v>153</c:v>
                </c:pt>
                <c:pt idx="5">
                  <c:v>172</c:v>
                </c:pt>
                <c:pt idx="6">
                  <c:v>159</c:v>
                </c:pt>
                <c:pt idx="7">
                  <c:v>144</c:v>
                </c:pt>
                <c:pt idx="8">
                  <c:v>161</c:v>
                </c:pt>
                <c:pt idx="9">
                  <c:v>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78-42D6-B9B0-11A6EBB2E91A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前値のみ!$F$29</c:f>
              <c:numCache>
                <c:formatCode>General</c:formatCode>
                <c:ptCount val="1"/>
              </c:numCache>
            </c:numRef>
          </c:xVal>
          <c:yVal>
            <c:numRef>
              <c:f>前値のみ!$I$29</c:f>
              <c:numCache>
                <c:formatCode>0.0_ </c:formatCode>
                <c:ptCount val="1"/>
                <c:pt idx="0">
                  <c:v>154.1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78-42D6-B9B0-11A6EBB2E91A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前値のみ!$F$31</c:f>
              <c:numCache>
                <c:formatCode>General</c:formatCode>
                <c:ptCount val="1"/>
              </c:numCache>
            </c:numRef>
          </c:xVal>
          <c:yVal>
            <c:numRef>
              <c:f>前値のみ!$I$31</c:f>
              <c:numCache>
                <c:formatCode>0.0_ </c:formatCode>
                <c:ptCount val="1"/>
                <c:pt idx="0">
                  <c:v>159.69999999999999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78-42D6-B9B0-11A6EBB2E91A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前値のみ!$G$39:$G$40</c:f>
              <c:numCache>
                <c:formatCode>0.00</c:formatCode>
                <c:ptCount val="2"/>
                <c:pt idx="0">
                  <c:v>0.5</c:v>
                </c:pt>
                <c:pt idx="1">
                  <c:v>2.5</c:v>
                </c:pt>
              </c:numCache>
            </c:numRef>
          </c:xVal>
          <c:yVal>
            <c:numRef>
              <c:f>前値のみ!$H$39:$H$40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58-4AA0-A0FC-9E57B4C71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445600"/>
        <c:axId val="763447896"/>
      </c:scatterChart>
      <c:valAx>
        <c:axId val="763445600"/>
        <c:scaling>
          <c:orientation val="minMax"/>
          <c:max val="2.5"/>
          <c:min val="0.5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crossAx val="763447896"/>
        <c:crosses val="autoZero"/>
        <c:crossBetween val="midCat"/>
        <c:majorUnit val="0.5"/>
      </c:valAx>
      <c:valAx>
        <c:axId val="763447896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44560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204950457747803"/>
          <c:y val="5.9701300924340978E-2"/>
          <c:w val="0.60225671551821569"/>
          <c:h val="0.9007740125601707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xVal>
            <c:numRef>
              <c:f>前値のみ!$B$9:$B$18</c:f>
              <c:numCache>
                <c:formatCode>0_ 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前値のみ!$J$9:$J$18</c:f>
              <c:numCache>
                <c:formatCode>0_ </c:formatCode>
                <c:ptCount val="10"/>
                <c:pt idx="0">
                  <c:v>151</c:v>
                </c:pt>
                <c:pt idx="1">
                  <c:v>156</c:v>
                </c:pt>
                <c:pt idx="2">
                  <c:v>157</c:v>
                </c:pt>
                <c:pt idx="3">
                  <c:v>156</c:v>
                </c:pt>
                <c:pt idx="4">
                  <c:v>158</c:v>
                </c:pt>
                <c:pt idx="5">
                  <c:v>153</c:v>
                </c:pt>
                <c:pt idx="6">
                  <c:v>152</c:v>
                </c:pt>
                <c:pt idx="7">
                  <c:v>132</c:v>
                </c:pt>
                <c:pt idx="8">
                  <c:v>145</c:v>
                </c:pt>
                <c:pt idx="9">
                  <c:v>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7B-4AEE-9573-BF317CBBD93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前値のみ!$B$19:$B$28</c:f>
              <c:numCache>
                <c:formatCode>0_ 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xVal>
          <c:yVal>
            <c:numRef>
              <c:f>前値のみ!$J$19:$J$28</c:f>
              <c:numCache>
                <c:formatCode>0_ </c:formatCode>
                <c:ptCount val="10"/>
                <c:pt idx="0">
                  <c:v>168</c:v>
                </c:pt>
                <c:pt idx="1">
                  <c:v>153</c:v>
                </c:pt>
                <c:pt idx="2">
                  <c:v>156</c:v>
                </c:pt>
                <c:pt idx="3">
                  <c:v>168</c:v>
                </c:pt>
                <c:pt idx="4">
                  <c:v>145</c:v>
                </c:pt>
                <c:pt idx="5">
                  <c:v>171</c:v>
                </c:pt>
                <c:pt idx="6">
                  <c:v>154</c:v>
                </c:pt>
                <c:pt idx="7">
                  <c:v>180</c:v>
                </c:pt>
                <c:pt idx="8">
                  <c:v>165</c:v>
                </c:pt>
                <c:pt idx="9">
                  <c:v>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7B-4AEE-9573-BF317CBBD933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前値のみ!$F$29</c:f>
              <c:numCache>
                <c:formatCode>General</c:formatCode>
                <c:ptCount val="1"/>
              </c:numCache>
            </c:numRef>
          </c:xVal>
          <c:yVal>
            <c:numRef>
              <c:f>前値のみ!$J$29</c:f>
              <c:numCache>
                <c:formatCode>0.0_ </c:formatCode>
                <c:ptCount val="1"/>
                <c:pt idx="0">
                  <c:v>152.4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7B-4AEE-9573-BF317CBBD93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前値のみ!$F$31</c:f>
              <c:numCache>
                <c:formatCode>General</c:formatCode>
                <c:ptCount val="1"/>
              </c:numCache>
            </c:numRef>
          </c:xVal>
          <c:yVal>
            <c:numRef>
              <c:f>前値のみ!$J$31</c:f>
              <c:numCache>
                <c:formatCode>0.0_ </c:formatCode>
                <c:ptCount val="1"/>
                <c:pt idx="0">
                  <c:v>162.6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E7B-4AEE-9573-BF317CBBD933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前値のみ!$G$39:$G$40</c:f>
              <c:numCache>
                <c:formatCode>0.00</c:formatCode>
                <c:ptCount val="2"/>
                <c:pt idx="0">
                  <c:v>0.5</c:v>
                </c:pt>
                <c:pt idx="1">
                  <c:v>2.5</c:v>
                </c:pt>
              </c:numCache>
            </c:numRef>
          </c:xVal>
          <c:yVal>
            <c:numRef>
              <c:f>前値のみ!$H$39:$H$40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B4-4291-A657-4123C2595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445600"/>
        <c:axId val="763447896"/>
      </c:scatterChart>
      <c:valAx>
        <c:axId val="763445600"/>
        <c:scaling>
          <c:orientation val="minMax"/>
          <c:max val="2.5"/>
          <c:min val="0.5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crossAx val="763447896"/>
        <c:crosses val="autoZero"/>
        <c:crossBetween val="midCat"/>
        <c:majorUnit val="0.5"/>
      </c:valAx>
      <c:valAx>
        <c:axId val="763447896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44560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5</xdr:row>
      <xdr:rowOff>31750</xdr:rowOff>
    </xdr:from>
    <xdr:to>
      <xdr:col>17</xdr:col>
      <xdr:colOff>6350</xdr:colOff>
      <xdr:row>12</xdr:row>
      <xdr:rowOff>12700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8ADEC83C-06A8-428A-AC5F-B1590FC6C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215900</xdr:colOff>
      <xdr:row>13</xdr:row>
      <xdr:rowOff>19049</xdr:rowOff>
    </xdr:from>
    <xdr:to>
      <xdr:col>16</xdr:col>
      <xdr:colOff>209550</xdr:colOff>
      <xdr:row>19</xdr:row>
      <xdr:rowOff>161192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8784544-161D-4BD4-88AC-C8DDD89B24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215900</xdr:colOff>
      <xdr:row>21</xdr:row>
      <xdr:rowOff>19050</xdr:rowOff>
    </xdr:from>
    <xdr:to>
      <xdr:col>16</xdr:col>
      <xdr:colOff>209550</xdr:colOff>
      <xdr:row>28</xdr:row>
      <xdr:rowOff>6350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2A17F3BB-A6E4-4707-812B-5809A1DC1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215900</xdr:colOff>
      <xdr:row>29</xdr:row>
      <xdr:rowOff>38100</xdr:rowOff>
    </xdr:from>
    <xdr:to>
      <xdr:col>16</xdr:col>
      <xdr:colOff>209550</xdr:colOff>
      <xdr:row>36</xdr:row>
      <xdr:rowOff>12700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65A32E42-06AF-4C64-B160-1E80B1336A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0.45817</cdr:x>
      <cdr:y>0.05618</cdr:y>
    </cdr:from>
    <cdr:to>
      <cdr:x>0.7512</cdr:x>
      <cdr:y>0.20243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74CC5-CE2F-48FB-ACD3-90F60CC707FC}"/>
            </a:ext>
          </a:extLst>
        </cdr:cNvPr>
        <cdr:cNvSpPr txBox="1"/>
      </cdr:nvSpPr>
      <cdr:spPr>
        <a:xfrm xmlns:a="http://schemas.openxmlformats.org/drawingml/2006/main">
          <a:off x="608057" y="88115"/>
          <a:ext cx="388893" cy="229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US" altLang="ja-JP" sz="1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(1</a:t>
          </a:r>
          <a:r>
            <a:rPr lang="en-US" altLang="ja-JP" sz="1000" baseline="30000"/>
            <a:t>)</a:t>
          </a: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0.45817</cdr:x>
      <cdr:y>0.05618</cdr:y>
    </cdr:from>
    <cdr:to>
      <cdr:x>0.7512</cdr:x>
      <cdr:y>0.23034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74CC5-CE2F-48FB-ACD3-90F60CC707FC}"/>
            </a:ext>
          </a:extLst>
        </cdr:cNvPr>
        <cdr:cNvSpPr txBox="1"/>
      </cdr:nvSpPr>
      <cdr:spPr>
        <a:xfrm xmlns:a="http://schemas.openxmlformats.org/drawingml/2006/main">
          <a:off x="608060" y="63500"/>
          <a:ext cx="388895" cy="196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US" altLang="ja-JP" sz="1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(2</a:t>
          </a:r>
          <a:r>
            <a:rPr lang="en-US" altLang="ja-JP" sz="1000" baseline="30000"/>
            <a:t>)</a:t>
          </a: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0.45817</cdr:x>
      <cdr:y>0.05618</cdr:y>
    </cdr:from>
    <cdr:to>
      <cdr:x>0.7512</cdr:x>
      <cdr:y>0.23407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74CC5-CE2F-48FB-ACD3-90F60CC707FC}"/>
            </a:ext>
          </a:extLst>
        </cdr:cNvPr>
        <cdr:cNvSpPr txBox="1"/>
      </cdr:nvSpPr>
      <cdr:spPr>
        <a:xfrm xmlns:a="http://schemas.openxmlformats.org/drawingml/2006/main">
          <a:off x="614774" y="64598"/>
          <a:ext cx="393189" cy="2045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US" altLang="ja-JP" sz="1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(3</a:t>
          </a:r>
          <a:r>
            <a:rPr lang="en-US" altLang="ja-JP" sz="1000" baseline="30000"/>
            <a:t>)</a:t>
          </a: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0.45817</cdr:x>
      <cdr:y>0.05618</cdr:y>
    </cdr:from>
    <cdr:to>
      <cdr:x>0.7512</cdr:x>
      <cdr:y>0.22423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74CC5-CE2F-48FB-ACD3-90F60CC707FC}"/>
            </a:ext>
          </a:extLst>
        </cdr:cNvPr>
        <cdr:cNvSpPr txBox="1"/>
      </cdr:nvSpPr>
      <cdr:spPr>
        <a:xfrm xmlns:a="http://schemas.openxmlformats.org/drawingml/2006/main">
          <a:off x="614774" y="63884"/>
          <a:ext cx="393189" cy="191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US" altLang="ja-JP" sz="1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(4</a:t>
          </a:r>
          <a:r>
            <a:rPr lang="en-US" altLang="ja-JP" sz="1000" baseline="30000"/>
            <a:t>)</a:t>
          </a:r>
        </a:p>
        <a:p xmlns:a="http://schemas.openxmlformats.org/drawingml/2006/main"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41"/>
  <sheetViews>
    <sheetView tabSelected="1" zoomScaleNormal="100" zoomScaleSheetLayoutView="120" workbookViewId="0"/>
  </sheetViews>
  <sheetFormatPr defaultColWidth="8.7265625" defaultRowHeight="13" customHeight="1" x14ac:dyDescent="0.2"/>
  <cols>
    <col min="1" max="1" width="4.7265625" style="1" customWidth="1"/>
    <col min="2" max="3" width="3.36328125" style="1" customWidth="1"/>
    <col min="4" max="4" width="8.1796875" style="1" customWidth="1"/>
    <col min="5" max="5" width="7.7265625" style="1" customWidth="1"/>
    <col min="6" max="6" width="3.1796875" style="1" customWidth="1"/>
    <col min="7" max="7" width="7.7265625" style="1" customWidth="1"/>
    <col min="8" max="10" width="7.08984375" style="1" customWidth="1"/>
    <col min="11" max="18" width="3.1796875" style="1" customWidth="1"/>
    <col min="19" max="16384" width="8.7265625" style="1"/>
  </cols>
  <sheetData>
    <row r="2" spans="2:16" ht="13" customHeight="1" x14ac:dyDescent="0.2">
      <c r="C2" s="34" t="s">
        <v>41</v>
      </c>
    </row>
    <row r="3" spans="2:16" ht="13" customHeight="1" thickBot="1" x14ac:dyDescent="0.25"/>
    <row r="4" spans="2:16" ht="13" customHeight="1" x14ac:dyDescent="0.2">
      <c r="B4" s="12"/>
      <c r="C4" s="12"/>
      <c r="D4" s="13" t="s">
        <v>39</v>
      </c>
      <c r="E4" s="18">
        <v>155</v>
      </c>
      <c r="F4" s="12"/>
      <c r="G4" s="38" t="s">
        <v>21</v>
      </c>
      <c r="H4" s="39"/>
      <c r="I4" s="39"/>
      <c r="J4" s="39"/>
    </row>
    <row r="5" spans="2:16" ht="13" customHeight="1" thickBot="1" x14ac:dyDescent="0.25">
      <c r="D5" s="24" t="s">
        <v>20</v>
      </c>
      <c r="E5" s="19">
        <v>10</v>
      </c>
      <c r="G5" s="40" t="s">
        <v>22</v>
      </c>
      <c r="H5" s="37"/>
      <c r="I5" s="37"/>
      <c r="J5" s="37"/>
    </row>
    <row r="6" spans="2:16" ht="13" customHeight="1" x14ac:dyDescent="0.2">
      <c r="B6" s="33" t="s">
        <v>31</v>
      </c>
      <c r="C6" s="12"/>
      <c r="D6" s="35" t="s">
        <v>9</v>
      </c>
      <c r="E6" s="37"/>
      <c r="G6" s="35" t="s">
        <v>23</v>
      </c>
      <c r="H6" s="36"/>
      <c r="I6" s="36"/>
      <c r="J6" s="36"/>
    </row>
    <row r="7" spans="2:16" ht="13" customHeight="1" x14ac:dyDescent="0.2">
      <c r="B7" s="10" t="s">
        <v>0</v>
      </c>
      <c r="C7" s="10" t="s">
        <v>12</v>
      </c>
      <c r="D7" s="10" t="s">
        <v>10</v>
      </c>
      <c r="E7" s="10" t="s">
        <v>11</v>
      </c>
      <c r="G7" s="10" t="s">
        <v>32</v>
      </c>
      <c r="H7" s="10" t="s">
        <v>33</v>
      </c>
      <c r="I7" s="10" t="s">
        <v>34</v>
      </c>
      <c r="J7" s="10" t="s">
        <v>35</v>
      </c>
    </row>
    <row r="8" spans="2:16" ht="13" customHeight="1" x14ac:dyDescent="0.2">
      <c r="B8" s="9" t="s">
        <v>13</v>
      </c>
      <c r="C8" s="9" t="s">
        <v>14</v>
      </c>
      <c r="D8" s="20" t="s">
        <v>15</v>
      </c>
      <c r="E8" s="9" t="s">
        <v>2</v>
      </c>
      <c r="G8" s="9" t="s">
        <v>3</v>
      </c>
      <c r="H8" s="9" t="s">
        <v>4</v>
      </c>
      <c r="I8" s="9" t="s">
        <v>5</v>
      </c>
      <c r="J8" s="9" t="s">
        <v>6</v>
      </c>
    </row>
    <row r="9" spans="2:16" ht="13" customHeight="1" x14ac:dyDescent="0.2">
      <c r="B9" s="11">
        <v>1</v>
      </c>
      <c r="C9" s="1">
        <v>1</v>
      </c>
      <c r="D9" s="2">
        <f ca="1">_xlfn.NORM.INV(RAND(),0,1)</f>
        <v>-0.39558605140436548</v>
      </c>
      <c r="E9" s="4">
        <f ca="1">ROUND(($E$4+D9*$E$5),0)</f>
        <v>151</v>
      </c>
      <c r="G9" s="4">
        <v>148</v>
      </c>
      <c r="H9" s="4">
        <v>158</v>
      </c>
      <c r="I9" s="4">
        <v>160</v>
      </c>
      <c r="J9" s="4">
        <v>151</v>
      </c>
    </row>
    <row r="10" spans="2:16" ht="13" customHeight="1" x14ac:dyDescent="0.2">
      <c r="B10" s="11">
        <v>1</v>
      </c>
      <c r="C10" s="1">
        <v>2</v>
      </c>
      <c r="D10" s="2">
        <f t="shared" ref="D10:D28" ca="1" si="0">_xlfn.NORM.INV(RAND(),0,1)</f>
        <v>0.17557359556742061</v>
      </c>
      <c r="E10" s="4">
        <f t="shared" ref="E10:E13" ca="1" si="1">ROUND(($E$4+D10*$E$5),0)</f>
        <v>157</v>
      </c>
      <c r="G10" s="4">
        <v>154</v>
      </c>
      <c r="H10" s="4">
        <v>163</v>
      </c>
      <c r="I10" s="4">
        <v>163</v>
      </c>
      <c r="J10" s="4">
        <v>156</v>
      </c>
    </row>
    <row r="11" spans="2:16" ht="13" customHeight="1" x14ac:dyDescent="0.2">
      <c r="B11" s="11">
        <v>1</v>
      </c>
      <c r="C11" s="1">
        <v>3</v>
      </c>
      <c r="D11" s="2">
        <f t="shared" ca="1" si="0"/>
        <v>-1.2735049162667789</v>
      </c>
      <c r="E11" s="4">
        <f t="shared" ca="1" si="1"/>
        <v>142</v>
      </c>
      <c r="G11" s="4">
        <v>167</v>
      </c>
      <c r="H11" s="4">
        <v>151</v>
      </c>
      <c r="I11" s="4">
        <v>154</v>
      </c>
      <c r="J11" s="4">
        <v>157</v>
      </c>
    </row>
    <row r="12" spans="2:16" ht="13" customHeight="1" x14ac:dyDescent="0.2">
      <c r="B12" s="11">
        <v>1</v>
      </c>
      <c r="C12" s="1">
        <v>4</v>
      </c>
      <c r="D12" s="2">
        <f t="shared" ca="1" si="0"/>
        <v>1.2597502539195784</v>
      </c>
      <c r="E12" s="4">
        <f t="shared" ca="1" si="1"/>
        <v>168</v>
      </c>
      <c r="G12" s="4">
        <v>165</v>
      </c>
      <c r="H12" s="4">
        <v>159</v>
      </c>
      <c r="I12" s="4">
        <v>152</v>
      </c>
      <c r="J12" s="4">
        <v>156</v>
      </c>
    </row>
    <row r="13" spans="2:16" ht="13" customHeight="1" x14ac:dyDescent="0.2">
      <c r="B13" s="11">
        <v>1</v>
      </c>
      <c r="C13" s="1">
        <v>5</v>
      </c>
      <c r="D13" s="2">
        <f t="shared" ca="1" si="0"/>
        <v>0.94344356447691724</v>
      </c>
      <c r="E13" s="4">
        <f t="shared" ca="1" si="1"/>
        <v>164</v>
      </c>
      <c r="G13" s="4">
        <v>177</v>
      </c>
      <c r="H13" s="4">
        <v>146</v>
      </c>
      <c r="I13" s="4">
        <v>150</v>
      </c>
      <c r="J13" s="4">
        <v>158</v>
      </c>
      <c r="N13" s="10" t="s">
        <v>7</v>
      </c>
      <c r="P13" s="10" t="s">
        <v>8</v>
      </c>
    </row>
    <row r="14" spans="2:16" ht="13" customHeight="1" x14ac:dyDescent="0.2">
      <c r="B14" s="11">
        <v>1</v>
      </c>
      <c r="C14" s="1">
        <v>6</v>
      </c>
      <c r="D14" s="2">
        <f t="shared" ca="1" si="0"/>
        <v>0.7109529252432204</v>
      </c>
      <c r="E14" s="4">
        <f t="shared" ref="E14:E28" ca="1" si="2">ROUND($E$4+D14*$E$5,0)</f>
        <v>162</v>
      </c>
      <c r="G14" s="4">
        <v>155</v>
      </c>
      <c r="H14" s="4">
        <v>154</v>
      </c>
      <c r="I14" s="4">
        <v>154</v>
      </c>
      <c r="J14" s="4">
        <v>153</v>
      </c>
    </row>
    <row r="15" spans="2:16" ht="13" customHeight="1" x14ac:dyDescent="0.2">
      <c r="B15" s="11">
        <v>1</v>
      </c>
      <c r="C15" s="1">
        <v>7</v>
      </c>
      <c r="D15" s="2">
        <f t="shared" ca="1" si="0"/>
        <v>0.17405694660224771</v>
      </c>
      <c r="E15" s="4">
        <f t="shared" ca="1" si="2"/>
        <v>157</v>
      </c>
      <c r="G15" s="4">
        <v>140</v>
      </c>
      <c r="H15" s="4">
        <v>168</v>
      </c>
      <c r="I15" s="4">
        <v>153</v>
      </c>
      <c r="J15" s="4">
        <v>152</v>
      </c>
    </row>
    <row r="16" spans="2:16" ht="13" customHeight="1" x14ac:dyDescent="0.2">
      <c r="B16" s="11">
        <v>1</v>
      </c>
      <c r="C16" s="1">
        <v>8</v>
      </c>
      <c r="D16" s="2">
        <f t="shared" ca="1" si="0"/>
        <v>-1.2259217642022884</v>
      </c>
      <c r="E16" s="4">
        <f t="shared" ca="1" si="2"/>
        <v>143</v>
      </c>
      <c r="G16" s="4">
        <v>160</v>
      </c>
      <c r="H16" s="4">
        <v>169</v>
      </c>
      <c r="I16" s="4">
        <v>155</v>
      </c>
      <c r="J16" s="4">
        <v>132</v>
      </c>
    </row>
    <row r="17" spans="2:16" ht="13" customHeight="1" x14ac:dyDescent="0.2">
      <c r="B17" s="11">
        <v>1</v>
      </c>
      <c r="C17" s="1">
        <v>9</v>
      </c>
      <c r="D17" s="2">
        <f t="shared" ca="1" si="0"/>
        <v>1.3544512302219189</v>
      </c>
      <c r="E17" s="4">
        <f t="shared" ca="1" si="2"/>
        <v>169</v>
      </c>
      <c r="G17" s="4">
        <v>154</v>
      </c>
      <c r="H17" s="4">
        <v>158</v>
      </c>
      <c r="I17" s="4">
        <v>137</v>
      </c>
      <c r="J17" s="4">
        <v>145</v>
      </c>
    </row>
    <row r="18" spans="2:16" ht="13" customHeight="1" x14ac:dyDescent="0.2">
      <c r="B18" s="17">
        <v>1</v>
      </c>
      <c r="C18" s="5">
        <v>10</v>
      </c>
      <c r="D18" s="6">
        <f t="shared" ca="1" si="0"/>
        <v>-0.26838366345354991</v>
      </c>
      <c r="E18" s="7">
        <f t="shared" ca="1" si="2"/>
        <v>152</v>
      </c>
      <c r="G18" s="7">
        <v>184</v>
      </c>
      <c r="H18" s="7">
        <v>156</v>
      </c>
      <c r="I18" s="7">
        <v>163</v>
      </c>
      <c r="J18" s="7">
        <v>164</v>
      </c>
    </row>
    <row r="19" spans="2:16" ht="13" customHeight="1" x14ac:dyDescent="0.2">
      <c r="B19" s="11">
        <v>2</v>
      </c>
      <c r="C19" s="1">
        <v>1</v>
      </c>
      <c r="D19" s="2">
        <f t="shared" ca="1" si="0"/>
        <v>-1.0974409309645583</v>
      </c>
      <c r="E19" s="4">
        <f t="shared" ca="1" si="2"/>
        <v>144</v>
      </c>
      <c r="G19" s="4">
        <v>140</v>
      </c>
      <c r="H19" s="4">
        <v>156</v>
      </c>
      <c r="I19" s="4">
        <v>142</v>
      </c>
      <c r="J19" s="4">
        <v>168</v>
      </c>
    </row>
    <row r="20" spans="2:16" ht="13" customHeight="1" x14ac:dyDescent="0.2">
      <c r="B20" s="11">
        <v>2</v>
      </c>
      <c r="C20" s="1">
        <v>2</v>
      </c>
      <c r="D20" s="2">
        <f t="shared" ca="1" si="0"/>
        <v>-0.34958767753687231</v>
      </c>
      <c r="E20" s="4">
        <f t="shared" ca="1" si="2"/>
        <v>152</v>
      </c>
      <c r="G20" s="4">
        <v>141</v>
      </c>
      <c r="H20" s="4">
        <v>166</v>
      </c>
      <c r="I20" s="4">
        <v>159</v>
      </c>
      <c r="J20" s="4">
        <v>153</v>
      </c>
    </row>
    <row r="21" spans="2:16" ht="13" customHeight="1" x14ac:dyDescent="0.2">
      <c r="B21" s="11">
        <v>2</v>
      </c>
      <c r="C21" s="1">
        <v>3</v>
      </c>
      <c r="D21" s="2">
        <f t="shared" ca="1" si="0"/>
        <v>-0.54214734693320021</v>
      </c>
      <c r="E21" s="4">
        <f t="shared" ca="1" si="2"/>
        <v>150</v>
      </c>
      <c r="G21" s="4">
        <v>134</v>
      </c>
      <c r="H21" s="4">
        <v>135</v>
      </c>
      <c r="I21" s="4">
        <v>165</v>
      </c>
      <c r="J21" s="4">
        <v>156</v>
      </c>
      <c r="N21" s="10" t="s">
        <v>7</v>
      </c>
      <c r="P21" s="10" t="s">
        <v>8</v>
      </c>
    </row>
    <row r="22" spans="2:16" ht="13" customHeight="1" x14ac:dyDescent="0.2">
      <c r="B22" s="11">
        <v>2</v>
      </c>
      <c r="C22" s="1">
        <v>4</v>
      </c>
      <c r="D22" s="2">
        <f t="shared" ca="1" si="0"/>
        <v>0.65956237348507485</v>
      </c>
      <c r="E22" s="4">
        <f t="shared" ca="1" si="2"/>
        <v>162</v>
      </c>
      <c r="G22" s="4">
        <v>162</v>
      </c>
      <c r="H22" s="4">
        <v>160</v>
      </c>
      <c r="I22" s="4">
        <v>168</v>
      </c>
      <c r="J22" s="4">
        <v>168</v>
      </c>
    </row>
    <row r="23" spans="2:16" ht="13" customHeight="1" x14ac:dyDescent="0.2">
      <c r="B23" s="11">
        <v>2</v>
      </c>
      <c r="C23" s="1">
        <v>5</v>
      </c>
      <c r="D23" s="2">
        <f t="shared" ca="1" si="0"/>
        <v>-0.38400561305166864</v>
      </c>
      <c r="E23" s="4">
        <f t="shared" ca="1" si="2"/>
        <v>151</v>
      </c>
      <c r="G23" s="4">
        <v>157</v>
      </c>
      <c r="H23" s="4">
        <v>141</v>
      </c>
      <c r="I23" s="4">
        <v>153</v>
      </c>
      <c r="J23" s="4">
        <v>145</v>
      </c>
    </row>
    <row r="24" spans="2:16" ht="13" customHeight="1" x14ac:dyDescent="0.2">
      <c r="B24" s="11">
        <v>2</v>
      </c>
      <c r="C24" s="1">
        <v>6</v>
      </c>
      <c r="D24" s="2">
        <f t="shared" ca="1" si="0"/>
        <v>0.69876346368252307</v>
      </c>
      <c r="E24" s="4">
        <f t="shared" ca="1" si="2"/>
        <v>162</v>
      </c>
      <c r="G24" s="4">
        <v>134</v>
      </c>
      <c r="H24" s="4">
        <v>153</v>
      </c>
      <c r="I24" s="4">
        <v>172</v>
      </c>
      <c r="J24" s="4">
        <v>171</v>
      </c>
    </row>
    <row r="25" spans="2:16" ht="13" customHeight="1" x14ac:dyDescent="0.2">
      <c r="B25" s="11">
        <v>2</v>
      </c>
      <c r="C25" s="1">
        <v>7</v>
      </c>
      <c r="D25" s="2">
        <f t="shared" ca="1" si="0"/>
        <v>-0.33324169992178759</v>
      </c>
      <c r="E25" s="4">
        <f t="shared" ca="1" si="2"/>
        <v>152</v>
      </c>
      <c r="G25" s="4">
        <v>150</v>
      </c>
      <c r="H25" s="4">
        <v>165</v>
      </c>
      <c r="I25" s="4">
        <v>159</v>
      </c>
      <c r="J25" s="4">
        <v>154</v>
      </c>
    </row>
    <row r="26" spans="2:16" ht="13" customHeight="1" x14ac:dyDescent="0.2">
      <c r="B26" s="11">
        <v>2</v>
      </c>
      <c r="C26" s="1">
        <v>8</v>
      </c>
      <c r="D26" s="2">
        <f t="shared" ca="1" si="0"/>
        <v>1.1849995282248478</v>
      </c>
      <c r="E26" s="4">
        <f t="shared" ca="1" si="2"/>
        <v>167</v>
      </c>
      <c r="G26" s="4">
        <v>161</v>
      </c>
      <c r="H26" s="4">
        <v>154</v>
      </c>
      <c r="I26" s="4">
        <v>144</v>
      </c>
      <c r="J26" s="4">
        <v>180</v>
      </c>
    </row>
    <row r="27" spans="2:16" ht="13" customHeight="1" x14ac:dyDescent="0.2">
      <c r="B27" s="11">
        <v>2</v>
      </c>
      <c r="C27" s="1">
        <v>9</v>
      </c>
      <c r="D27" s="2">
        <f t="shared" ca="1" si="0"/>
        <v>-1.3864917765438582</v>
      </c>
      <c r="E27" s="4">
        <f t="shared" ca="1" si="2"/>
        <v>141</v>
      </c>
      <c r="G27" s="4">
        <v>143</v>
      </c>
      <c r="H27" s="4">
        <v>163</v>
      </c>
      <c r="I27" s="4">
        <v>161</v>
      </c>
      <c r="J27" s="4">
        <v>165</v>
      </c>
    </row>
    <row r="28" spans="2:16" ht="13" customHeight="1" x14ac:dyDescent="0.2">
      <c r="B28" s="17">
        <v>2</v>
      </c>
      <c r="C28" s="5">
        <v>10</v>
      </c>
      <c r="D28" s="6">
        <f t="shared" ca="1" si="0"/>
        <v>8.4723113971235359E-2</v>
      </c>
      <c r="E28" s="7">
        <f t="shared" ca="1" si="2"/>
        <v>156</v>
      </c>
      <c r="G28" s="7">
        <v>164</v>
      </c>
      <c r="H28" s="7">
        <v>143</v>
      </c>
      <c r="I28" s="7">
        <v>174</v>
      </c>
      <c r="J28" s="7">
        <v>166</v>
      </c>
    </row>
    <row r="29" spans="2:16" ht="13" customHeight="1" x14ac:dyDescent="0.2">
      <c r="B29" s="11" t="s">
        <v>36</v>
      </c>
      <c r="C29" s="10"/>
      <c r="D29" s="31" t="s">
        <v>28</v>
      </c>
      <c r="E29" s="3">
        <f ca="1">AVERAGE(E9:E18)</f>
        <v>156.5</v>
      </c>
      <c r="G29" s="3">
        <v>160.4</v>
      </c>
      <c r="H29" s="3">
        <v>158.19999999999999</v>
      </c>
      <c r="I29" s="3">
        <v>154.1</v>
      </c>
      <c r="J29" s="3">
        <v>152.4</v>
      </c>
      <c r="N29" s="10" t="s">
        <v>7</v>
      </c>
      <c r="P29" s="10" t="s">
        <v>8</v>
      </c>
    </row>
    <row r="30" spans="2:16" ht="13" customHeight="1" x14ac:dyDescent="0.2">
      <c r="B30" s="5"/>
      <c r="C30" s="14"/>
      <c r="D30" s="20" t="s">
        <v>29</v>
      </c>
      <c r="E30" s="15">
        <f ca="1">_xlfn.STDEV.S(E9:E18)</f>
        <v>9.5364796672799788</v>
      </c>
      <c r="G30" s="15">
        <v>13.243027515556168</v>
      </c>
      <c r="H30" s="15">
        <v>7.1460945044595281</v>
      </c>
      <c r="I30" s="15">
        <v>7.5196040084863807</v>
      </c>
      <c r="J30" s="15">
        <v>8.7330788767001675</v>
      </c>
    </row>
    <row r="31" spans="2:16" ht="13" customHeight="1" x14ac:dyDescent="0.2">
      <c r="B31" s="11" t="s">
        <v>37</v>
      </c>
      <c r="C31" s="10"/>
      <c r="D31" s="31" t="s">
        <v>30</v>
      </c>
      <c r="E31" s="3">
        <f ca="1">AVERAGE(E19:E28)</f>
        <v>153.69999999999999</v>
      </c>
      <c r="G31" s="3">
        <v>148.6</v>
      </c>
      <c r="H31" s="3">
        <v>153.6</v>
      </c>
      <c r="I31" s="3">
        <v>159.69999999999999</v>
      </c>
      <c r="J31" s="3">
        <v>162.6</v>
      </c>
    </row>
    <row r="32" spans="2:16" ht="13" customHeight="1" x14ac:dyDescent="0.2">
      <c r="B32" s="5"/>
      <c r="C32" s="14"/>
      <c r="D32" s="20" t="s">
        <v>18</v>
      </c>
      <c r="E32" s="15">
        <f ca="1">_xlfn.STDEV.S(E19:E28)</f>
        <v>8.1792420186714132</v>
      </c>
      <c r="G32" s="15">
        <v>11.701851705321397</v>
      </c>
      <c r="H32" s="15">
        <v>10.731055658953389</v>
      </c>
      <c r="I32" s="15">
        <v>10.853058964590993</v>
      </c>
      <c r="J32" s="15">
        <v>10.373041983911952</v>
      </c>
    </row>
    <row r="33" spans="2:16" ht="13" customHeight="1" x14ac:dyDescent="0.2">
      <c r="B33" s="12"/>
      <c r="C33" s="13"/>
      <c r="D33" s="32" t="s">
        <v>40</v>
      </c>
      <c r="E33" s="2">
        <f ca="1">E31-E29</f>
        <v>-2.8000000000000114</v>
      </c>
      <c r="G33" s="2">
        <v>-11.800000000000011</v>
      </c>
      <c r="H33" s="2">
        <v>-4.5999999999999943</v>
      </c>
      <c r="I33" s="2">
        <v>5.5999999999999943</v>
      </c>
      <c r="J33" s="2">
        <v>10.199999999999989</v>
      </c>
    </row>
    <row r="34" spans="2:16" ht="13" customHeight="1" x14ac:dyDescent="0.2">
      <c r="D34" s="14" t="s">
        <v>19</v>
      </c>
      <c r="E34" s="16">
        <f ca="1">SQRT( ((9*E30^2)+(9*E32^2))/18*(1/10+1/10))</f>
        <v>3.9729641886687639</v>
      </c>
      <c r="G34" s="16">
        <v>5.5884802147910575</v>
      </c>
      <c r="H34" s="16">
        <v>4.0770359603788418</v>
      </c>
      <c r="I34" s="16">
        <v>4.1753243386991308</v>
      </c>
      <c r="J34" s="16">
        <v>4.2879676615696001</v>
      </c>
    </row>
    <row r="35" spans="2:16" ht="13" customHeight="1" x14ac:dyDescent="0.2">
      <c r="D35" s="10" t="s">
        <v>1</v>
      </c>
      <c r="E35" s="8">
        <f ca="1">E33/E34</f>
        <v>-0.70476346300473902</v>
      </c>
      <c r="G35" s="8">
        <v>-2.1114864053323288</v>
      </c>
      <c r="H35" s="8">
        <v>-1.1282706467893304</v>
      </c>
      <c r="I35" s="8">
        <v>1.3412131718957041</v>
      </c>
      <c r="J35" s="8">
        <v>2.3787492828866865</v>
      </c>
    </row>
    <row r="36" spans="2:16" ht="13" customHeight="1" x14ac:dyDescent="0.2">
      <c r="B36" s="5"/>
      <c r="C36" s="5"/>
      <c r="D36" s="26" t="s">
        <v>38</v>
      </c>
      <c r="E36" s="16">
        <f ca="1">_xlfn.T.DIST.2T(ABS(E35),18)</f>
        <v>0.48997687999449846</v>
      </c>
      <c r="G36" s="16">
        <v>4.8974703245055526E-2</v>
      </c>
      <c r="H36" s="16">
        <v>0.2740201359799217</v>
      </c>
      <c r="I36" s="16">
        <v>0.19653057062877216</v>
      </c>
      <c r="J36" s="16">
        <v>2.8647838204701122E-2</v>
      </c>
    </row>
    <row r="37" spans="2:16" ht="13" customHeight="1" x14ac:dyDescent="0.2">
      <c r="B37" s="21"/>
      <c r="C37" s="21"/>
      <c r="D37" s="21"/>
      <c r="E37" s="25" t="s">
        <v>24</v>
      </c>
      <c r="G37" s="22" t="s">
        <v>16</v>
      </c>
      <c r="H37" s="23" t="s">
        <v>17</v>
      </c>
      <c r="I37" s="23" t="s">
        <v>17</v>
      </c>
      <c r="J37" s="22" t="s">
        <v>16</v>
      </c>
      <c r="N37" s="10" t="s">
        <v>7</v>
      </c>
      <c r="P37" s="10" t="s">
        <v>8</v>
      </c>
    </row>
    <row r="39" spans="2:16" ht="13" customHeight="1" x14ac:dyDescent="0.2">
      <c r="G39" s="27">
        <v>0.5</v>
      </c>
      <c r="H39" s="12">
        <v>155</v>
      </c>
      <c r="I39" s="30" t="s">
        <v>27</v>
      </c>
    </row>
    <row r="40" spans="2:16" ht="13" customHeight="1" x14ac:dyDescent="0.2">
      <c r="G40" s="28">
        <v>2.5</v>
      </c>
      <c r="H40" s="5">
        <v>155</v>
      </c>
    </row>
    <row r="41" spans="2:16" ht="13" customHeight="1" x14ac:dyDescent="0.2">
      <c r="G41" s="29" t="s">
        <v>25</v>
      </c>
      <c r="H41" s="29" t="s">
        <v>26</v>
      </c>
    </row>
  </sheetData>
  <mergeCells count="4">
    <mergeCell ref="G6:J6"/>
    <mergeCell ref="D6:E6"/>
    <mergeCell ref="G4:J4"/>
    <mergeCell ref="G5:J5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前値のみ</vt:lpstr>
    </vt:vector>
  </TitlesOfParts>
  <Company>個人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2021-11-18T09:45:09Z</cp:lastPrinted>
  <dcterms:created xsi:type="dcterms:W3CDTF">2011-05-10T06:39:50Z</dcterms:created>
  <dcterms:modified xsi:type="dcterms:W3CDTF">2024-02-11T09:20:12Z</dcterms:modified>
</cp:coreProperties>
</file>