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9_投与前値\"/>
    </mc:Choice>
  </mc:AlternateContent>
  <xr:revisionPtr revIDLastSave="0" documentId="13_ncr:1_{B887E91D-1114-44FA-988B-99C9B813A205}" xr6:coauthVersionLast="47" xr6:coauthVersionMax="47" xr10:uidLastSave="{00000000-0000-0000-0000-000000000000}"/>
  <bookViews>
    <workbookView xWindow="1130" yWindow="500" windowWidth="17520" windowHeight="10250" xr2:uid="{00000000-000D-0000-FFFF-FFFF00000000}"/>
  </bookViews>
  <sheets>
    <sheet name="相関シミュレーション" sheetId="5" r:id="rId1"/>
    <sheet name="相関0.5スナップ" sheetId="7" r:id="rId2"/>
    <sheet name="相関0.3スナップト" sheetId="8" r:id="rId3"/>
    <sheet name="10回分" sheetId="6" r:id="rId4"/>
  </sheets>
  <definedNames>
    <definedName name="_Ref86929369" localSheetId="0">相関シミュレーション!$H$24</definedName>
  </definedNames>
  <calcPr calcId="181029" calcMode="manual" calcCompleted="0" calcOnSave="0"/>
</workbook>
</file>

<file path=xl/calcChain.xml><?xml version="1.0" encoding="utf-8"?>
<calcChain xmlns="http://schemas.openxmlformats.org/spreadsheetml/2006/main">
  <c r="I22" i="8" l="1"/>
  <c r="O23" i="8" s="1"/>
  <c r="K21" i="8"/>
  <c r="J21" i="8"/>
  <c r="I21" i="8"/>
  <c r="K20" i="8"/>
  <c r="J20" i="8"/>
  <c r="I20" i="8"/>
  <c r="F6" i="8"/>
  <c r="G5" i="8"/>
  <c r="F5" i="8"/>
  <c r="I22" i="7"/>
  <c r="O23" i="7" s="1"/>
  <c r="K21" i="7"/>
  <c r="J21" i="7"/>
  <c r="I21" i="7"/>
  <c r="K20" i="7"/>
  <c r="J20" i="7"/>
  <c r="I20" i="7"/>
  <c r="F6" i="7"/>
  <c r="G5" i="7"/>
  <c r="F5" i="7"/>
  <c r="D16" i="6"/>
  <c r="E16" i="6"/>
  <c r="F16" i="6"/>
  <c r="G16" i="6"/>
  <c r="H16" i="6"/>
  <c r="I16" i="6"/>
  <c r="C16" i="6"/>
  <c r="H5" i="5"/>
  <c r="G6" i="5"/>
  <c r="G5" i="5"/>
  <c r="H19" i="5"/>
  <c r="G19" i="5"/>
  <c r="D19" i="5"/>
  <c r="H18" i="5"/>
  <c r="G18" i="5"/>
  <c r="D18" i="5"/>
  <c r="H17" i="5"/>
  <c r="G17" i="5"/>
  <c r="D17" i="5"/>
  <c r="H16" i="5"/>
  <c r="G16" i="5"/>
  <c r="D16" i="5"/>
  <c r="H15" i="5"/>
  <c r="G15" i="5"/>
  <c r="D15" i="5"/>
  <c r="H14" i="5"/>
  <c r="G14" i="5"/>
  <c r="D14" i="5"/>
  <c r="H13" i="5"/>
  <c r="G13" i="5"/>
  <c r="D13" i="5"/>
  <c r="H12" i="5"/>
  <c r="G12" i="5"/>
  <c r="D12" i="5"/>
  <c r="E12" i="5" s="1"/>
  <c r="H11" i="5"/>
  <c r="G11" i="5"/>
  <c r="D11" i="5"/>
  <c r="H10" i="5"/>
  <c r="G10" i="5"/>
  <c r="D10" i="5"/>
  <c r="E10" i="5" l="1"/>
  <c r="E17" i="5"/>
  <c r="K17" i="5" s="1"/>
  <c r="K12" i="5"/>
  <c r="J12" i="5"/>
  <c r="E11" i="5"/>
  <c r="K11" i="5" s="1"/>
  <c r="E14" i="5"/>
  <c r="K14" i="5" s="1"/>
  <c r="E15" i="5"/>
  <c r="K15" i="5" s="1"/>
  <c r="E18" i="5"/>
  <c r="K18" i="5" s="1"/>
  <c r="E13" i="5"/>
  <c r="K13" i="5" s="1"/>
  <c r="E16" i="5"/>
  <c r="K16" i="5" s="1"/>
  <c r="E19" i="5"/>
  <c r="K19" i="5" s="1"/>
  <c r="K10" i="5" l="1"/>
  <c r="J10" i="5"/>
  <c r="L12" i="5"/>
  <c r="J17" i="5"/>
  <c r="L17" i="5" s="1"/>
  <c r="J16" i="5"/>
  <c r="L16" i="5" s="1"/>
  <c r="J11" i="5"/>
  <c r="L11" i="5" s="1"/>
  <c r="J13" i="5"/>
  <c r="L13" i="5" s="1"/>
  <c r="J14" i="5"/>
  <c r="L14" i="5" s="1"/>
  <c r="J18" i="5"/>
  <c r="L18" i="5" s="1"/>
  <c r="J19" i="5"/>
  <c r="L19" i="5" s="1"/>
  <c r="J15" i="5"/>
  <c r="L15" i="5" s="1"/>
  <c r="L10" i="5" l="1"/>
  <c r="L21" i="5" s="1"/>
  <c r="J22" i="5"/>
  <c r="P23" i="5" s="1"/>
  <c r="K21" i="5"/>
  <c r="K20" i="5"/>
  <c r="J21" i="5"/>
  <c r="J20" i="5"/>
  <c r="L20" i="5" l="1"/>
</calcChain>
</file>

<file path=xl/sharedStrings.xml><?xml version="1.0" encoding="utf-8"?>
<sst xmlns="http://schemas.openxmlformats.org/spreadsheetml/2006/main" count="115" uniqueCount="52">
  <si>
    <t>X</t>
    <phoneticPr fontId="2"/>
  </si>
  <si>
    <r>
      <rPr>
        <sz val="10"/>
        <rFont val="ＭＳ Ｐ明朝"/>
        <family val="1"/>
        <charset val="128"/>
      </rPr>
      <t>正規</t>
    </r>
  </si>
  <si>
    <r>
      <rPr>
        <sz val="10"/>
        <rFont val="ＭＳ Ｐ明朝"/>
        <family val="1"/>
        <charset val="128"/>
      </rPr>
      <t>前値</t>
    </r>
    <rPh sb="0" eb="2">
      <t>ゼンチ</t>
    </rPh>
    <phoneticPr fontId="2"/>
  </si>
  <si>
    <t>No</t>
    <phoneticPr fontId="2"/>
  </si>
  <si>
    <r>
      <rPr>
        <sz val="10"/>
        <rFont val="ＭＳ Ｐ明朝"/>
        <family val="1"/>
        <charset val="128"/>
      </rPr>
      <t>個体内の乱数</t>
    </r>
    <rPh sb="0" eb="2">
      <t>コタイ</t>
    </rPh>
    <rPh sb="2" eb="3">
      <t>ナイ</t>
    </rPh>
    <rPh sb="4" eb="6">
      <t>ランスウ</t>
    </rPh>
    <phoneticPr fontId="2"/>
  </si>
  <si>
    <r>
      <rPr>
        <sz val="10"/>
        <rFont val="ＭＳ Ｐ明朝"/>
        <family val="1"/>
        <charset val="128"/>
      </rPr>
      <t>後値</t>
    </r>
    <rPh sb="0" eb="2">
      <t>ゴチ</t>
    </rPh>
    <phoneticPr fontId="2"/>
  </si>
  <si>
    <r>
      <rPr>
        <sz val="10"/>
        <rFont val="ＭＳ Ｐ明朝"/>
        <family val="1"/>
        <charset val="128"/>
      </rPr>
      <t>平均</t>
    </r>
    <r>
      <rPr>
        <sz val="10"/>
        <rFont val="Times New Roman"/>
        <family val="1"/>
      </rPr>
      <t>=</t>
    </r>
    <rPh sb="0" eb="2">
      <t>ヘイキン</t>
    </rPh>
    <phoneticPr fontId="2"/>
  </si>
  <si>
    <r>
      <rPr>
        <sz val="10"/>
        <rFont val="ＭＳ Ｐ明朝"/>
        <family val="1"/>
        <charset val="128"/>
      </rPr>
      <t>個体間</t>
    </r>
    <r>
      <rPr>
        <sz val="10"/>
        <rFont val="Times New Roman"/>
        <family val="1"/>
      </rPr>
      <t xml:space="preserve"> </t>
    </r>
    <r>
      <rPr>
        <sz val="10"/>
        <rFont val="ＭＳ Ｐ明朝"/>
        <family val="1"/>
        <charset val="128"/>
      </rPr>
      <t>分散</t>
    </r>
    <r>
      <rPr>
        <sz val="10"/>
        <rFont val="Times New Roman"/>
        <family val="1"/>
      </rPr>
      <t>=</t>
    </r>
    <rPh sb="0" eb="3">
      <t>コタイカン</t>
    </rPh>
    <rPh sb="4" eb="6">
      <t>ブンサン</t>
    </rPh>
    <phoneticPr fontId="2"/>
  </si>
  <si>
    <t>SD</t>
    <phoneticPr fontId="2"/>
  </si>
  <si>
    <t>平均=</t>
    <rPh sb="0" eb="2">
      <t>ヘイキン</t>
    </rPh>
    <phoneticPr fontId="2"/>
  </si>
  <si>
    <r>
      <rPr>
        <sz val="10"/>
        <rFont val="ＭＳ Ｐ明朝"/>
        <family val="1"/>
        <charset val="128"/>
      </rPr>
      <t>相関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r</t>
    </r>
    <r>
      <rPr>
        <sz val="10"/>
        <rFont val="Times New Roman"/>
        <family val="1"/>
      </rPr>
      <t>=</t>
    </r>
    <rPh sb="0" eb="2">
      <t>ソウカン</t>
    </rPh>
    <phoneticPr fontId="2"/>
  </si>
  <si>
    <t>正規乱数を加味</t>
    <rPh sb="0" eb="2">
      <t>セイキ</t>
    </rPh>
    <rPh sb="2" eb="4">
      <t>ランスウ</t>
    </rPh>
    <rPh sb="5" eb="7">
      <t>カミ</t>
    </rPh>
    <phoneticPr fontId="2"/>
  </si>
  <si>
    <r>
      <t xml:space="preserve"> </t>
    </r>
    <r>
      <rPr>
        <i/>
        <sz val="10"/>
        <rFont val="Times New Roman"/>
        <family val="1"/>
      </rPr>
      <t>Z</t>
    </r>
    <r>
      <rPr>
        <vertAlign val="subscript"/>
        <sz val="10"/>
        <rFont val="Times New Roman"/>
        <family val="1"/>
      </rPr>
      <t>1</t>
    </r>
    <phoneticPr fontId="2"/>
  </si>
  <si>
    <r>
      <t xml:space="preserve"> </t>
    </r>
    <r>
      <rPr>
        <i/>
        <sz val="10"/>
        <rFont val="Times New Roman"/>
        <family val="1"/>
      </rPr>
      <t>Z</t>
    </r>
    <r>
      <rPr>
        <vertAlign val="subscript"/>
        <sz val="10"/>
        <rFont val="Times New Roman"/>
        <family val="1"/>
      </rPr>
      <t>2</t>
    </r>
    <phoneticPr fontId="2"/>
  </si>
  <si>
    <t>相関の期待値</t>
    <rPh sb="0" eb="2">
      <t>ソウカン</t>
    </rPh>
    <rPh sb="3" eb="6">
      <t>キタイチ</t>
    </rPh>
    <phoneticPr fontId="2"/>
  </si>
  <si>
    <t>前後差</t>
    <rPh sb="0" eb="3">
      <t>ゼンゴサ</t>
    </rPh>
    <phoneticPr fontId="2"/>
  </si>
  <si>
    <r>
      <rPr>
        <sz val="10"/>
        <rFont val="ＭＳ Ｐ明朝"/>
        <family val="1"/>
        <charset val="128"/>
      </rPr>
      <t>前後</t>
    </r>
    <rPh sb="0" eb="2">
      <t>ゼンゴ</t>
    </rPh>
    <phoneticPr fontId="2"/>
  </si>
  <si>
    <r>
      <rPr>
        <sz val="10"/>
        <rFont val="ＭＳ Ｐ明朝"/>
        <family val="1"/>
        <charset val="128"/>
      </rPr>
      <t>相関</t>
    </r>
    <rPh sb="0" eb="2">
      <t>ソウカン</t>
    </rPh>
    <phoneticPr fontId="2"/>
  </si>
  <si>
    <r>
      <rPr>
        <sz val="10"/>
        <rFont val="ＭＳ Ｐ明朝"/>
        <family val="1"/>
        <charset val="128"/>
      </rPr>
      <t>個体内</t>
    </r>
    <r>
      <rPr>
        <sz val="10"/>
        <rFont val="Times New Roman"/>
        <family val="1"/>
      </rPr>
      <t xml:space="preserve"> </t>
    </r>
    <r>
      <rPr>
        <sz val="10"/>
        <rFont val="ＭＳ Ｐ明朝"/>
        <family val="1"/>
        <charset val="128"/>
      </rPr>
      <t>分散</t>
    </r>
    <r>
      <rPr>
        <sz val="10"/>
        <rFont val="Times New Roman"/>
        <family val="1"/>
      </rPr>
      <t>=</t>
    </r>
    <rPh sb="0" eb="2">
      <t>コタイ</t>
    </rPh>
    <rPh sb="2" eb="3">
      <t>ナイ</t>
    </rPh>
    <rPh sb="4" eb="6">
      <t>ブンサン</t>
    </rPh>
    <phoneticPr fontId="2"/>
  </si>
  <si>
    <r>
      <t>Y</t>
    </r>
    <r>
      <rPr>
        <sz val="11"/>
        <color theme="1"/>
        <rFont val="ＭＳ Ｐ明朝"/>
        <family val="2"/>
        <charset val="128"/>
      </rPr>
      <t/>
    </r>
    <phoneticPr fontId="2"/>
  </si>
  <si>
    <r>
      <t>Y</t>
    </r>
    <r>
      <rPr>
        <sz val="10"/>
        <rFont val="Times New Roman"/>
        <family val="1"/>
      </rPr>
      <t>-</t>
    </r>
    <r>
      <rPr>
        <i/>
        <sz val="10"/>
        <rFont val="Times New Roman"/>
        <family val="1"/>
      </rPr>
      <t>X</t>
    </r>
    <phoneticPr fontId="2"/>
  </si>
  <si>
    <t>XY</t>
    <phoneticPr fontId="2"/>
  </si>
  <si>
    <r>
      <rPr>
        <i/>
        <sz val="10"/>
        <rFont val="Times New Roman"/>
        <family val="1"/>
      </rPr>
      <t>SD</t>
    </r>
    <r>
      <rPr>
        <sz val="10"/>
        <rFont val="Times New Roman"/>
        <family val="1"/>
      </rPr>
      <t>=</t>
    </r>
    <phoneticPr fontId="2"/>
  </si>
  <si>
    <r>
      <rPr>
        <sz val="10"/>
        <rFont val="ＭＳ Ｐ明朝"/>
        <family val="1"/>
        <charset val="128"/>
      </rPr>
      <t>平均</t>
    </r>
    <r>
      <rPr>
        <i/>
        <sz val="10"/>
        <rFont val="Times New Roman"/>
        <family val="1"/>
      </rPr>
      <t>X</t>
    </r>
    <rPh sb="0" eb="2">
      <t>ヘイキン</t>
    </rPh>
    <phoneticPr fontId="2"/>
  </si>
  <si>
    <r>
      <rPr>
        <sz val="10"/>
        <rFont val="ＭＳ Ｐ明朝"/>
        <family val="1"/>
        <charset val="128"/>
      </rPr>
      <t>平均</t>
    </r>
    <r>
      <rPr>
        <i/>
        <sz val="10"/>
        <rFont val="Times New Roman"/>
        <family val="1"/>
      </rPr>
      <t>Y</t>
    </r>
    <rPh sb="0" eb="2">
      <t>ヘイキン</t>
    </rPh>
    <phoneticPr fontId="2"/>
  </si>
  <si>
    <r>
      <rPr>
        <sz val="10"/>
        <rFont val="ＭＳ Ｐ明朝"/>
        <family val="1"/>
        <charset val="128"/>
      </rPr>
      <t>平均</t>
    </r>
    <r>
      <rPr>
        <i/>
        <sz val="10"/>
        <rFont val="Times New Roman"/>
        <family val="1"/>
      </rPr>
      <t>D</t>
    </r>
    <rPh sb="0" eb="2">
      <t>ヘイキン</t>
    </rPh>
    <phoneticPr fontId="2"/>
  </si>
  <si>
    <r>
      <rPr>
        <sz val="10"/>
        <rFont val="ＭＳ Ｐ明朝"/>
        <family val="1"/>
        <charset val="128"/>
      </rPr>
      <t>前後差</t>
    </r>
    <rPh sb="0" eb="3">
      <t>ゼンゴサ</t>
    </rPh>
    <phoneticPr fontId="2"/>
  </si>
  <si>
    <r>
      <rPr>
        <sz val="10"/>
        <rFont val="ＭＳ Ｐ明朝"/>
        <family val="1"/>
        <charset val="128"/>
      </rPr>
      <t>正規乱数</t>
    </r>
    <rPh sb="0" eb="2">
      <t>セイキ</t>
    </rPh>
    <rPh sb="2" eb="4">
      <t>ランスウ</t>
    </rPh>
    <phoneticPr fontId="2"/>
  </si>
  <si>
    <r>
      <rPr>
        <sz val="10"/>
        <rFont val="ＭＳ Ｐ明朝"/>
        <family val="1"/>
        <charset val="128"/>
      </rPr>
      <t>発生順</t>
    </r>
    <rPh sb="0" eb="3">
      <t>ハッセイジュン</t>
    </rPh>
    <phoneticPr fontId="2"/>
  </si>
  <si>
    <r>
      <rPr>
        <sz val="10"/>
        <rFont val="ＭＳ Ｐ明朝"/>
        <family val="1"/>
        <charset val="128"/>
      </rPr>
      <t>大小</t>
    </r>
    <rPh sb="0" eb="2">
      <t>ダイショウ</t>
    </rPh>
    <phoneticPr fontId="2"/>
  </si>
  <si>
    <r>
      <rPr>
        <sz val="10"/>
        <rFont val="ＭＳ Ｐ明朝"/>
        <family val="1"/>
        <charset val="128"/>
      </rPr>
      <t>平均</t>
    </r>
    <rPh sb="0" eb="2">
      <t>ヘイキン</t>
    </rPh>
    <phoneticPr fontId="2"/>
  </si>
  <si>
    <r>
      <t>SD</t>
    </r>
    <r>
      <rPr>
        <i/>
        <vertAlign val="subscript"/>
        <sz val="10"/>
        <rFont val="Times New Roman"/>
        <family val="1"/>
      </rPr>
      <t>X</t>
    </r>
    <phoneticPr fontId="2"/>
  </si>
  <si>
    <r>
      <rPr>
        <sz val="10"/>
        <rFont val="ＭＳ Ｐ明朝"/>
        <family val="1"/>
        <charset val="128"/>
      </rPr>
      <t>前値</t>
    </r>
    <phoneticPr fontId="2"/>
  </si>
  <si>
    <r>
      <t>SD</t>
    </r>
    <r>
      <rPr>
        <i/>
        <vertAlign val="subscript"/>
        <sz val="10"/>
        <rFont val="Times New Roman"/>
        <family val="1"/>
      </rPr>
      <t>Y</t>
    </r>
    <phoneticPr fontId="2"/>
  </si>
  <si>
    <r>
      <t>SD</t>
    </r>
    <r>
      <rPr>
        <i/>
        <vertAlign val="subscript"/>
        <sz val="10"/>
        <rFont val="Times New Roman"/>
        <family val="1"/>
      </rPr>
      <t>D</t>
    </r>
    <phoneticPr fontId="2"/>
  </si>
  <si>
    <t xml:space="preserve">          &lt;  </t>
    <phoneticPr fontId="2"/>
  </si>
  <si>
    <t xml:space="preserve">       &gt;</t>
    <phoneticPr fontId="2"/>
  </si>
  <si>
    <t xml:space="preserve">          &lt;&lt;</t>
    <phoneticPr fontId="2"/>
  </si>
  <si>
    <t xml:space="preserve">      &gt;</t>
    <phoneticPr fontId="2"/>
  </si>
  <si>
    <t xml:space="preserve">          &lt;&lt;&lt;</t>
    <phoneticPr fontId="2"/>
  </si>
  <si>
    <t xml:space="preserve">       &gt;&gt;</t>
    <phoneticPr fontId="2"/>
  </si>
  <si>
    <r>
      <t>SD</t>
    </r>
    <r>
      <rPr>
        <i/>
        <vertAlign val="subscript"/>
        <sz val="10"/>
        <rFont val="Times New Roman"/>
        <family val="1"/>
      </rPr>
      <t xml:space="preserve">Y </t>
    </r>
    <r>
      <rPr>
        <sz val="10"/>
        <rFont val="Times New Roman"/>
        <family val="1"/>
      </rPr>
      <t xml:space="preserve">vs. </t>
    </r>
    <r>
      <rPr>
        <i/>
        <sz val="10"/>
        <rFont val="Times New Roman"/>
        <family val="1"/>
      </rPr>
      <t>SD</t>
    </r>
    <r>
      <rPr>
        <i/>
        <vertAlign val="subscript"/>
        <sz val="10"/>
        <rFont val="Times New Roman"/>
        <family val="1"/>
      </rPr>
      <t>D</t>
    </r>
    <phoneticPr fontId="2"/>
  </si>
  <si>
    <t xml:space="preserve">           &lt;</t>
    <phoneticPr fontId="2"/>
  </si>
  <si>
    <r>
      <rPr>
        <sz val="10"/>
        <rFont val="ＭＳ 明朝"/>
        <family val="1"/>
        <charset val="128"/>
      </rPr>
      <t>乱数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Z</t>
    </r>
    <r>
      <rPr>
        <vertAlign val="subscript"/>
        <sz val="10"/>
        <rFont val="Times New Roman"/>
        <family val="1"/>
      </rPr>
      <t>0</t>
    </r>
    <rPh sb="0" eb="2">
      <t>ランスウ</t>
    </rPh>
    <phoneticPr fontId="2"/>
  </si>
  <si>
    <t>個体間</t>
  </si>
  <si>
    <t>個体間</t>
    <rPh sb="0" eb="3">
      <t>コタイカン</t>
    </rPh>
    <phoneticPr fontId="2"/>
  </si>
  <si>
    <r>
      <t>Y</t>
    </r>
    <r>
      <rPr>
        <sz val="10"/>
        <rFont val="Symbol"/>
        <family val="1"/>
        <charset val="2"/>
      </rPr>
      <t>-</t>
    </r>
    <r>
      <rPr>
        <i/>
        <sz val="10"/>
        <rFont val="Times New Roman"/>
        <family val="1"/>
      </rPr>
      <t>X</t>
    </r>
  </si>
  <si>
    <r>
      <t>Y</t>
    </r>
    <r>
      <rPr>
        <sz val="10"/>
        <rFont val="Symbol"/>
        <family val="1"/>
        <charset val="2"/>
      </rPr>
      <t>-</t>
    </r>
    <r>
      <rPr>
        <i/>
        <sz val="10"/>
        <rFont val="Times New Roman"/>
        <family val="1"/>
      </rPr>
      <t>X</t>
    </r>
    <phoneticPr fontId="2"/>
  </si>
  <si>
    <t>表9.2 の生成シート</t>
    <rPh sb="0" eb="1">
      <t>ヒョウ</t>
    </rPh>
    <rPh sb="6" eb="8">
      <t>セイセイ</t>
    </rPh>
    <phoneticPr fontId="2"/>
  </si>
  <si>
    <t>表9.2</t>
    <rPh sb="0" eb="1">
      <t>ヒョウ</t>
    </rPh>
    <phoneticPr fontId="2"/>
  </si>
  <si>
    <t>図9.3</t>
    <rPh sb="0" eb="1">
      <t>ズ</t>
    </rPh>
    <phoneticPr fontId="2"/>
  </si>
  <si>
    <t>表9.4</t>
    <rPh sb="0" eb="1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</si>
</sst>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_ "/>
    <numFmt numFmtId="178" formatCode="0_ "/>
    <numFmt numFmtId="179" formatCode="0.0000"/>
  </numFmts>
  <fonts count="17" x14ac:knownFonts="1">
    <font>
      <sz val="11"/>
      <name val="ＭＳ Ｐゴシック"/>
      <family val="3"/>
      <charset val="128"/>
    </font>
    <font>
      <sz val="11"/>
      <color theme="1"/>
      <name val="ＭＳ Ｐ明朝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  <font>
      <b/>
      <sz val="10"/>
      <name val="Times New Roman"/>
      <family val="1"/>
    </font>
    <font>
      <i/>
      <vertAlign val="subscript"/>
      <sz val="10"/>
      <name val="Times New Roman"/>
      <family val="1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rgb="FFFF0000"/>
      <name val="Times New Roman"/>
      <family val="1"/>
    </font>
    <font>
      <sz val="1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0" fontId="5" fillId="0" borderId="2" xfId="0" applyFont="1" applyBorder="1">
      <alignment vertical="center"/>
    </xf>
    <xf numFmtId="176" fontId="5" fillId="0" borderId="2" xfId="0" applyNumberFormat="1" applyFont="1" applyBorder="1">
      <alignment vertical="center"/>
    </xf>
    <xf numFmtId="178" fontId="5" fillId="0" borderId="2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2" xfId="0" applyFont="1" applyBorder="1" applyAlignment="1">
      <alignment horizontal="right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11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176" fontId="5" fillId="0" borderId="1" xfId="0" applyNumberFormat="1" applyFont="1" applyBorder="1">
      <alignment vertical="center"/>
    </xf>
    <xf numFmtId="176" fontId="9" fillId="2" borderId="8" xfId="0" applyNumberFormat="1" applyFont="1" applyFill="1" applyBorder="1">
      <alignment vertical="center"/>
    </xf>
    <xf numFmtId="176" fontId="9" fillId="2" borderId="10" xfId="0" applyNumberFormat="1" applyFont="1" applyFill="1" applyBorder="1">
      <alignment vertical="center"/>
    </xf>
    <xf numFmtId="0" fontId="7" fillId="0" borderId="2" xfId="0" applyFont="1" applyBorder="1" applyAlignment="1">
      <alignment horizontal="center" vertical="center"/>
    </xf>
    <xf numFmtId="176" fontId="5" fillId="0" borderId="0" xfId="0" applyNumberFormat="1" applyFont="1" applyAlignment="1">
      <alignment horizontal="right" vertical="center"/>
    </xf>
    <xf numFmtId="0" fontId="4" fillId="0" borderId="1" xfId="0" applyFont="1" applyBorder="1">
      <alignment vertical="center"/>
    </xf>
    <xf numFmtId="179" fontId="11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6" fontId="5" fillId="0" borderId="3" xfId="0" applyNumberFormat="1" applyFont="1" applyBorder="1">
      <alignment vertical="center"/>
    </xf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76" fontId="9" fillId="2" borderId="0" xfId="0" applyNumberFormat="1" applyFont="1" applyFill="1">
      <alignment vertical="center"/>
    </xf>
    <xf numFmtId="178" fontId="9" fillId="2" borderId="0" xfId="0" applyNumberFormat="1" applyFont="1" applyFill="1">
      <alignment vertical="center"/>
    </xf>
    <xf numFmtId="176" fontId="9" fillId="2" borderId="2" xfId="0" applyNumberFormat="1" applyFont="1" applyFill="1" applyBorder="1">
      <alignment vertical="center"/>
    </xf>
    <xf numFmtId="176" fontId="9" fillId="2" borderId="3" xfId="0" applyNumberFormat="1" applyFont="1" applyFill="1" applyBorder="1">
      <alignment vertical="center"/>
    </xf>
    <xf numFmtId="0" fontId="5" fillId="0" borderId="3" xfId="0" applyFont="1" applyBorder="1" applyAlignment="1">
      <alignment horizontal="center" vertical="center"/>
    </xf>
    <xf numFmtId="176" fontId="5" fillId="0" borderId="4" xfId="0" applyNumberFormat="1" applyFont="1" applyBorder="1">
      <alignment vertical="center"/>
    </xf>
    <xf numFmtId="176" fontId="9" fillId="0" borderId="5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176" fontId="9" fillId="0" borderId="7" xfId="0" applyNumberFormat="1" applyFont="1" applyBorder="1">
      <alignment vertical="center"/>
    </xf>
    <xf numFmtId="176" fontId="9" fillId="0" borderId="6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176" fontId="5" fillId="0" borderId="13" xfId="0" applyNumberFormat="1" applyFont="1" applyBorder="1">
      <alignment vertical="center"/>
    </xf>
    <xf numFmtId="176" fontId="9" fillId="0" borderId="14" xfId="0" applyNumberFormat="1" applyFont="1" applyBorder="1">
      <alignment vertical="center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9" fontId="5" fillId="0" borderId="2" xfId="0" applyNumberFormat="1" applyFont="1" applyBorder="1" applyAlignment="1">
      <alignment horizontal="center" vertical="center"/>
    </xf>
    <xf numFmtId="17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79" fontId="9" fillId="2" borderId="2" xfId="0" applyNumberFormat="1" applyFont="1" applyFill="1" applyBorder="1" applyAlignment="1">
      <alignment horizontal="center" vertical="center"/>
    </xf>
    <xf numFmtId="179" fontId="12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4875714065153"/>
          <c:y val="0.10576923076923077"/>
          <c:w val="0.59250810560444656"/>
          <c:h val="0.68001665657177468"/>
        </c:manualLayout>
      </c:layout>
      <c:lineChart>
        <c:grouping val="standard"/>
        <c:varyColors val="0"/>
        <c:ser>
          <c:idx val="0"/>
          <c:order val="0"/>
          <c:tx>
            <c:v>1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相関シミュレーション!$J$10:$K$10</c:f>
              <c:numCache>
                <c:formatCode>0_ </c:formatCode>
                <c:ptCount val="2"/>
                <c:pt idx="0">
                  <c:v>173</c:v>
                </c:pt>
                <c:pt idx="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F2-49DE-8464-5F16B6DF4F00}"/>
            </c:ext>
          </c:extLst>
        </c:ser>
        <c:ser>
          <c:idx val="1"/>
          <c:order val="1"/>
          <c:tx>
            <c:v>2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相関シミュレーション!$J$11:$K$11</c:f>
              <c:numCache>
                <c:formatCode>0_ </c:formatCode>
                <c:ptCount val="2"/>
                <c:pt idx="0">
                  <c:v>156</c:v>
                </c:pt>
                <c:pt idx="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F2-49DE-8464-5F16B6DF4F00}"/>
            </c:ext>
          </c:extLst>
        </c:ser>
        <c:ser>
          <c:idx val="2"/>
          <c:order val="2"/>
          <c:tx>
            <c:v>3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相関シミュレーション!$J$12:$K$12</c:f>
              <c:numCache>
                <c:formatCode>0_ </c:formatCode>
                <c:ptCount val="2"/>
                <c:pt idx="0">
                  <c:v>168</c:v>
                </c:pt>
                <c:pt idx="1">
                  <c:v>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F2-49DE-8464-5F16B6DF4F00}"/>
            </c:ext>
          </c:extLst>
        </c:ser>
        <c:ser>
          <c:idx val="3"/>
          <c:order val="3"/>
          <c:tx>
            <c:v>4</c:v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EEF2-49DE-8464-5F16B6DF4F00}"/>
              </c:ext>
            </c:extLst>
          </c:dPt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相関シミュレーション!$J$13:$K$13</c:f>
              <c:numCache>
                <c:formatCode>0_ </c:formatCode>
                <c:ptCount val="2"/>
                <c:pt idx="0">
                  <c:v>166</c:v>
                </c:pt>
                <c:pt idx="1">
                  <c:v>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EF2-49DE-8464-5F16B6DF4F00}"/>
            </c:ext>
          </c:extLst>
        </c:ser>
        <c:ser>
          <c:idx val="4"/>
          <c:order val="4"/>
          <c:tx>
            <c:v>5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相関シミュレーション!$J$14:$K$14</c:f>
              <c:numCache>
                <c:formatCode>0_ </c:formatCode>
                <c:ptCount val="2"/>
                <c:pt idx="0">
                  <c:v>152</c:v>
                </c:pt>
                <c:pt idx="1">
                  <c:v>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EF2-49DE-8464-5F16B6DF4F00}"/>
            </c:ext>
          </c:extLst>
        </c:ser>
        <c:ser>
          <c:idx val="5"/>
          <c:order val="5"/>
          <c:tx>
            <c:v>6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相関シミュレーション!$J$15:$K$15</c:f>
              <c:numCache>
                <c:formatCode>0_ </c:formatCode>
                <c:ptCount val="2"/>
                <c:pt idx="0">
                  <c:v>156</c:v>
                </c:pt>
                <c:pt idx="1">
                  <c:v>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EF2-49DE-8464-5F16B6DF4F00}"/>
            </c:ext>
          </c:extLst>
        </c:ser>
        <c:ser>
          <c:idx val="6"/>
          <c:order val="6"/>
          <c:tx>
            <c:v>7</c:v>
          </c:tx>
          <c:spPr>
            <a:ln w="63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相関シミュレーション!$J$16:$K$16</c:f>
              <c:numCache>
                <c:formatCode>0_ </c:formatCode>
                <c:ptCount val="2"/>
                <c:pt idx="0">
                  <c:v>148</c:v>
                </c:pt>
                <c:pt idx="1">
                  <c:v>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EF2-49DE-8464-5F16B6DF4F00}"/>
            </c:ext>
          </c:extLst>
        </c:ser>
        <c:ser>
          <c:idx val="7"/>
          <c:order val="7"/>
          <c:tx>
            <c:v>8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相関シミュレーション!$J$17:$K$17</c:f>
              <c:numCache>
                <c:formatCode>0_ </c:formatCode>
                <c:ptCount val="2"/>
                <c:pt idx="0">
                  <c:v>149</c:v>
                </c:pt>
                <c:pt idx="1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EF2-49DE-8464-5F16B6DF4F00}"/>
            </c:ext>
          </c:extLst>
        </c:ser>
        <c:ser>
          <c:idx val="8"/>
          <c:order val="8"/>
          <c:tx>
            <c:v>9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相関シミュレーション!$J$18:$K$18</c:f>
              <c:numCache>
                <c:formatCode>0_ </c:formatCode>
                <c:ptCount val="2"/>
                <c:pt idx="0">
                  <c:v>148</c:v>
                </c:pt>
                <c:pt idx="1">
                  <c:v>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EF2-49DE-8464-5F16B6DF4F00}"/>
            </c:ext>
          </c:extLst>
        </c:ser>
        <c:ser>
          <c:idx val="9"/>
          <c:order val="9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相関シミュレーション!$J$19:$K$19</c:f>
              <c:numCache>
                <c:formatCode>0_ </c:formatCode>
                <c:ptCount val="2"/>
                <c:pt idx="0">
                  <c:v>158</c:v>
                </c:pt>
                <c:pt idx="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EF2-49DE-8464-5F16B6DF4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814784"/>
        <c:axId val="776818064"/>
      </c:lineChart>
      <c:catAx>
        <c:axId val="7768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8064"/>
        <c:crosses val="autoZero"/>
        <c:auto val="1"/>
        <c:lblAlgn val="ctr"/>
        <c:lblOffset val="100"/>
        <c:noMultiLvlLbl val="0"/>
      </c:catAx>
      <c:valAx>
        <c:axId val="776818064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4784"/>
        <c:crosses val="autoZero"/>
        <c:crossBetween val="between"/>
        <c:majorUnit val="20"/>
      </c:valAx>
      <c:spPr>
        <a:noFill/>
        <a:ln w="3175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714671414951298"/>
          <c:y val="6.5040650406504072E-2"/>
          <c:w val="0.61279933323895885"/>
          <c:h val="0.6903008770245182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相関シミュレーション!$J$10:$J$19</c:f>
              <c:numCache>
                <c:formatCode>0_ </c:formatCode>
                <c:ptCount val="10"/>
                <c:pt idx="0">
                  <c:v>173</c:v>
                </c:pt>
                <c:pt idx="1">
                  <c:v>156</c:v>
                </c:pt>
                <c:pt idx="2">
                  <c:v>168</c:v>
                </c:pt>
                <c:pt idx="3">
                  <c:v>166</c:v>
                </c:pt>
                <c:pt idx="4">
                  <c:v>152</c:v>
                </c:pt>
                <c:pt idx="5">
                  <c:v>156</c:v>
                </c:pt>
                <c:pt idx="6">
                  <c:v>148</c:v>
                </c:pt>
                <c:pt idx="7">
                  <c:v>149</c:v>
                </c:pt>
                <c:pt idx="8">
                  <c:v>148</c:v>
                </c:pt>
                <c:pt idx="9">
                  <c:v>158</c:v>
                </c:pt>
              </c:numCache>
            </c:numRef>
          </c:xVal>
          <c:yVal>
            <c:numRef>
              <c:f>相関シミュレーション!$K$10:$K$19</c:f>
              <c:numCache>
                <c:formatCode>0_ </c:formatCode>
                <c:ptCount val="10"/>
                <c:pt idx="0">
                  <c:v>161</c:v>
                </c:pt>
                <c:pt idx="1">
                  <c:v>157</c:v>
                </c:pt>
                <c:pt idx="2">
                  <c:v>156</c:v>
                </c:pt>
                <c:pt idx="3">
                  <c:v>147</c:v>
                </c:pt>
                <c:pt idx="4">
                  <c:v>139</c:v>
                </c:pt>
                <c:pt idx="5">
                  <c:v>156</c:v>
                </c:pt>
                <c:pt idx="6">
                  <c:v>145</c:v>
                </c:pt>
                <c:pt idx="7">
                  <c:v>154</c:v>
                </c:pt>
                <c:pt idx="8">
                  <c:v>159</c:v>
                </c:pt>
                <c:pt idx="9">
                  <c:v>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AD-4155-94F6-DE920B1E9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867472"/>
        <c:axId val="746869440"/>
      </c:scatterChart>
      <c:valAx>
        <c:axId val="746867472"/>
        <c:scaling>
          <c:orientation val="minMax"/>
          <c:max val="200"/>
          <c:min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前値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9440"/>
        <c:crosses val="autoZero"/>
        <c:crossBetween val="midCat"/>
        <c:majorUnit val="20"/>
      </c:valAx>
      <c:valAx>
        <c:axId val="746869440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後値</a:t>
                </a:r>
                <a:endParaRPr lang="en-US" altLang="ja-JP"/>
              </a:p>
            </c:rich>
          </c:tx>
          <c:layout>
            <c:manualLayout>
              <c:xMode val="edge"/>
              <c:yMode val="edge"/>
              <c:x val="0"/>
              <c:y val="0.296369630625440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747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4875714065153"/>
          <c:y val="0.10576923076923077"/>
          <c:w val="0.59250810560444656"/>
          <c:h val="0.68001665657177468"/>
        </c:manualLayout>
      </c:layout>
      <c:lineChart>
        <c:grouping val="standard"/>
        <c:varyColors val="0"/>
        <c:ser>
          <c:idx val="0"/>
          <c:order val="0"/>
          <c:tx>
            <c:v>1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'相関0.5スナップ'!$I$10:$J$10</c:f>
              <c:numCache>
                <c:formatCode>0_ </c:formatCode>
                <c:ptCount val="2"/>
                <c:pt idx="0">
                  <c:v>160</c:v>
                </c:pt>
                <c:pt idx="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7F-4637-9F72-97394C90614A}"/>
            </c:ext>
          </c:extLst>
        </c:ser>
        <c:ser>
          <c:idx val="1"/>
          <c:order val="1"/>
          <c:tx>
            <c:v>2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'相関0.5スナップ'!$I$11:$J$11</c:f>
              <c:numCache>
                <c:formatCode>0_ </c:formatCode>
                <c:ptCount val="2"/>
                <c:pt idx="0">
                  <c:v>155</c:v>
                </c:pt>
                <c:pt idx="1">
                  <c:v>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7F-4637-9F72-97394C90614A}"/>
            </c:ext>
          </c:extLst>
        </c:ser>
        <c:ser>
          <c:idx val="2"/>
          <c:order val="2"/>
          <c:tx>
            <c:v>3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'相関0.5スナップ'!$I$12:$J$12</c:f>
              <c:numCache>
                <c:formatCode>0_ </c:formatCode>
                <c:ptCount val="2"/>
                <c:pt idx="0">
                  <c:v>164</c:v>
                </c:pt>
                <c:pt idx="1">
                  <c:v>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7F-4637-9F72-97394C90614A}"/>
            </c:ext>
          </c:extLst>
        </c:ser>
        <c:ser>
          <c:idx val="3"/>
          <c:order val="3"/>
          <c:tx>
            <c:v>4</c:v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D77F-4637-9F72-97394C90614A}"/>
              </c:ext>
            </c:extLst>
          </c:dPt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'相関0.5スナップ'!$I$13:$J$13</c:f>
              <c:numCache>
                <c:formatCode>0_ </c:formatCode>
                <c:ptCount val="2"/>
                <c:pt idx="0">
                  <c:v>159</c:v>
                </c:pt>
                <c:pt idx="1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77F-4637-9F72-97394C90614A}"/>
            </c:ext>
          </c:extLst>
        </c:ser>
        <c:ser>
          <c:idx val="4"/>
          <c:order val="4"/>
          <c:tx>
            <c:v>5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'相関0.5スナップ'!$I$14:$J$14</c:f>
              <c:numCache>
                <c:formatCode>0_ </c:formatCode>
                <c:ptCount val="2"/>
                <c:pt idx="0">
                  <c:v>150</c:v>
                </c:pt>
                <c:pt idx="1">
                  <c:v>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77F-4637-9F72-97394C90614A}"/>
            </c:ext>
          </c:extLst>
        </c:ser>
        <c:ser>
          <c:idx val="5"/>
          <c:order val="5"/>
          <c:tx>
            <c:v>6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'相関0.5スナップ'!$I$15:$J$15</c:f>
              <c:numCache>
                <c:formatCode>0_ </c:formatCode>
                <c:ptCount val="2"/>
                <c:pt idx="0">
                  <c:v>145</c:v>
                </c:pt>
                <c:pt idx="1">
                  <c:v>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77F-4637-9F72-97394C90614A}"/>
            </c:ext>
          </c:extLst>
        </c:ser>
        <c:ser>
          <c:idx val="6"/>
          <c:order val="6"/>
          <c:tx>
            <c:v>7</c:v>
          </c:tx>
          <c:spPr>
            <a:ln w="63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'相関0.5スナップ'!$I$16:$J$16</c:f>
              <c:numCache>
                <c:formatCode>0_ </c:formatCode>
                <c:ptCount val="2"/>
                <c:pt idx="0">
                  <c:v>152</c:v>
                </c:pt>
                <c:pt idx="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77F-4637-9F72-97394C90614A}"/>
            </c:ext>
          </c:extLst>
        </c:ser>
        <c:ser>
          <c:idx val="7"/>
          <c:order val="7"/>
          <c:tx>
            <c:v>8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'相関0.5スナップ'!$I$17:$J$17</c:f>
              <c:numCache>
                <c:formatCode>0_ </c:formatCode>
                <c:ptCount val="2"/>
                <c:pt idx="0">
                  <c:v>173</c:v>
                </c:pt>
                <c:pt idx="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77F-4637-9F72-97394C90614A}"/>
            </c:ext>
          </c:extLst>
        </c:ser>
        <c:ser>
          <c:idx val="8"/>
          <c:order val="8"/>
          <c:tx>
            <c:v>9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'相関0.5スナップ'!$I$18:$J$18</c:f>
              <c:numCache>
                <c:formatCode>0_ </c:formatCode>
                <c:ptCount val="2"/>
                <c:pt idx="0">
                  <c:v>163</c:v>
                </c:pt>
                <c:pt idx="1">
                  <c:v>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77F-4637-9F72-97394C90614A}"/>
            </c:ext>
          </c:extLst>
        </c:ser>
        <c:ser>
          <c:idx val="9"/>
          <c:order val="9"/>
          <c:tx>
            <c:v>10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'相関0.5スナップ'!$I$19:$J$19</c:f>
              <c:numCache>
                <c:formatCode>0_ </c:formatCode>
                <c:ptCount val="2"/>
                <c:pt idx="0">
                  <c:v>141</c:v>
                </c:pt>
                <c:pt idx="1">
                  <c:v>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77F-4637-9F72-97394C906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814784"/>
        <c:axId val="776818064"/>
      </c:lineChart>
      <c:catAx>
        <c:axId val="7768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8064"/>
        <c:crosses val="autoZero"/>
        <c:auto val="1"/>
        <c:lblAlgn val="ctr"/>
        <c:lblOffset val="100"/>
        <c:noMultiLvlLbl val="0"/>
      </c:catAx>
      <c:valAx>
        <c:axId val="776818064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4784"/>
        <c:crosses val="autoZero"/>
        <c:crossBetween val="between"/>
        <c:majorUnit val="20"/>
      </c:valAx>
      <c:spPr>
        <a:noFill/>
        <a:ln w="3175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714671414951298"/>
          <c:y val="6.5040650406504072E-2"/>
          <c:w val="0.61279933323895885"/>
          <c:h val="0.6903008770245182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1936432566910619"/>
                  <c:y val="-0.212859612060687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'相関0.5スナップ'!$I$10:$I$19</c:f>
              <c:numCache>
                <c:formatCode>0_ </c:formatCode>
                <c:ptCount val="10"/>
                <c:pt idx="0">
                  <c:v>160</c:v>
                </c:pt>
                <c:pt idx="1">
                  <c:v>155</c:v>
                </c:pt>
                <c:pt idx="2">
                  <c:v>164</c:v>
                </c:pt>
                <c:pt idx="3">
                  <c:v>159</c:v>
                </c:pt>
                <c:pt idx="4">
                  <c:v>150</c:v>
                </c:pt>
                <c:pt idx="5">
                  <c:v>145</c:v>
                </c:pt>
                <c:pt idx="6">
                  <c:v>152</c:v>
                </c:pt>
                <c:pt idx="7">
                  <c:v>173</c:v>
                </c:pt>
                <c:pt idx="8">
                  <c:v>163</c:v>
                </c:pt>
                <c:pt idx="9">
                  <c:v>141</c:v>
                </c:pt>
              </c:numCache>
            </c:numRef>
          </c:xVal>
          <c:yVal>
            <c:numRef>
              <c:f>'相関0.5スナップ'!$J$10:$J$19</c:f>
              <c:numCache>
                <c:formatCode>0_ </c:formatCode>
                <c:ptCount val="10"/>
                <c:pt idx="0">
                  <c:v>161</c:v>
                </c:pt>
                <c:pt idx="1">
                  <c:v>156</c:v>
                </c:pt>
                <c:pt idx="2">
                  <c:v>172</c:v>
                </c:pt>
                <c:pt idx="3">
                  <c:v>158</c:v>
                </c:pt>
                <c:pt idx="4">
                  <c:v>151</c:v>
                </c:pt>
                <c:pt idx="5">
                  <c:v>159</c:v>
                </c:pt>
                <c:pt idx="6">
                  <c:v>157</c:v>
                </c:pt>
                <c:pt idx="7">
                  <c:v>161</c:v>
                </c:pt>
                <c:pt idx="8">
                  <c:v>152</c:v>
                </c:pt>
                <c:pt idx="9">
                  <c:v>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39-4AFC-A55E-F64467333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867472"/>
        <c:axId val="746869440"/>
      </c:scatterChart>
      <c:valAx>
        <c:axId val="746867472"/>
        <c:scaling>
          <c:orientation val="minMax"/>
          <c:max val="200"/>
          <c:min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前値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9440"/>
        <c:crosses val="autoZero"/>
        <c:crossBetween val="midCat"/>
        <c:majorUnit val="20"/>
      </c:valAx>
      <c:valAx>
        <c:axId val="746869440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後値</a:t>
                </a:r>
                <a:endParaRPr lang="en-US" altLang="ja-JP"/>
              </a:p>
            </c:rich>
          </c:tx>
          <c:layout>
            <c:manualLayout>
              <c:xMode val="edge"/>
              <c:yMode val="edge"/>
              <c:x val="0"/>
              <c:y val="0.296369630625440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747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4875714065153"/>
          <c:y val="0.10576923076923077"/>
          <c:w val="0.59250810560444656"/>
          <c:h val="0.68001665657177468"/>
        </c:manualLayout>
      </c:layout>
      <c:lineChart>
        <c:grouping val="standard"/>
        <c:varyColors val="0"/>
        <c:ser>
          <c:idx val="0"/>
          <c:order val="0"/>
          <c:tx>
            <c:v>1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'相関0.3スナップト'!$I$10:$J$10</c:f>
              <c:numCache>
                <c:formatCode>0_ </c:formatCode>
                <c:ptCount val="2"/>
                <c:pt idx="0">
                  <c:v>164</c:v>
                </c:pt>
                <c:pt idx="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5C-4DBE-8F6B-E085AA1073EF}"/>
            </c:ext>
          </c:extLst>
        </c:ser>
        <c:ser>
          <c:idx val="1"/>
          <c:order val="1"/>
          <c:tx>
            <c:v>2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'相関0.3スナップト'!$I$11:$J$11</c:f>
              <c:numCache>
                <c:formatCode>0_ </c:formatCode>
                <c:ptCount val="2"/>
                <c:pt idx="0">
                  <c:v>154</c:v>
                </c:pt>
                <c:pt idx="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5C-4DBE-8F6B-E085AA1073EF}"/>
            </c:ext>
          </c:extLst>
        </c:ser>
        <c:ser>
          <c:idx val="2"/>
          <c:order val="2"/>
          <c:tx>
            <c:v>3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'相関0.3スナップト'!$I$12:$J$12</c:f>
              <c:numCache>
                <c:formatCode>0_ </c:formatCode>
                <c:ptCount val="2"/>
                <c:pt idx="0">
                  <c:v>161</c:v>
                </c:pt>
                <c:pt idx="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5C-4DBE-8F6B-E085AA1073EF}"/>
            </c:ext>
          </c:extLst>
        </c:ser>
        <c:ser>
          <c:idx val="3"/>
          <c:order val="3"/>
          <c:tx>
            <c:v>4</c:v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DD5C-4DBE-8F6B-E085AA1073EF}"/>
              </c:ext>
            </c:extLst>
          </c:dPt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'相関0.3スナップト'!$I$13:$J$13</c:f>
              <c:numCache>
                <c:formatCode>0_ </c:formatCode>
                <c:ptCount val="2"/>
                <c:pt idx="0">
                  <c:v>148</c:v>
                </c:pt>
                <c:pt idx="1">
                  <c:v>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D5C-4DBE-8F6B-E085AA1073EF}"/>
            </c:ext>
          </c:extLst>
        </c:ser>
        <c:ser>
          <c:idx val="4"/>
          <c:order val="4"/>
          <c:tx>
            <c:v>5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'相関0.3スナップト'!$I$14:$J$14</c:f>
              <c:numCache>
                <c:formatCode>0_ </c:formatCode>
                <c:ptCount val="2"/>
                <c:pt idx="0">
                  <c:v>160</c:v>
                </c:pt>
                <c:pt idx="1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D5C-4DBE-8F6B-E085AA1073EF}"/>
            </c:ext>
          </c:extLst>
        </c:ser>
        <c:ser>
          <c:idx val="5"/>
          <c:order val="5"/>
          <c:tx>
            <c:v>6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'相関0.3スナップト'!$I$15:$J$15</c:f>
              <c:numCache>
                <c:formatCode>0_ </c:formatCode>
                <c:ptCount val="2"/>
                <c:pt idx="0">
                  <c:v>161</c:v>
                </c:pt>
                <c:pt idx="1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D5C-4DBE-8F6B-E085AA1073EF}"/>
            </c:ext>
          </c:extLst>
        </c:ser>
        <c:ser>
          <c:idx val="6"/>
          <c:order val="6"/>
          <c:tx>
            <c:v>7</c:v>
          </c:tx>
          <c:spPr>
            <a:ln w="63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D5C-4DBE-8F6B-E085AA1073EF}"/>
            </c:ext>
          </c:extLst>
        </c:ser>
        <c:ser>
          <c:idx val="7"/>
          <c:order val="7"/>
          <c:tx>
            <c:v>8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'相関0.3スナップト'!$I$17:$J$17</c:f>
              <c:numCache>
                <c:formatCode>0_ </c:formatCode>
                <c:ptCount val="2"/>
                <c:pt idx="0">
                  <c:v>165</c:v>
                </c:pt>
                <c:pt idx="1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D5C-4DBE-8F6B-E085AA1073EF}"/>
            </c:ext>
          </c:extLst>
        </c:ser>
        <c:ser>
          <c:idx val="8"/>
          <c:order val="8"/>
          <c:tx>
            <c:v>9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'相関0.3スナップト'!$I$18:$J$18</c:f>
              <c:numCache>
                <c:formatCode>0_ </c:formatCode>
                <c:ptCount val="2"/>
                <c:pt idx="0">
                  <c:v>164</c:v>
                </c:pt>
                <c:pt idx="1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D5C-4DBE-8F6B-E085AA1073EF}"/>
            </c:ext>
          </c:extLst>
        </c:ser>
        <c:ser>
          <c:idx val="9"/>
          <c:order val="9"/>
          <c:tx>
            <c:v>10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'相関0.3スナップト'!$I$19:$J$19</c:f>
              <c:numCache>
                <c:formatCode>0_ </c:formatCode>
                <c:ptCount val="2"/>
                <c:pt idx="0">
                  <c:v>150</c:v>
                </c:pt>
                <c:pt idx="1">
                  <c:v>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D5C-4DBE-8F6B-E085AA107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814784"/>
        <c:axId val="776818064"/>
      </c:lineChart>
      <c:catAx>
        <c:axId val="77681478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900" baseline="0"/>
                  <a:t>前値             後値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crossAx val="776818064"/>
        <c:crosses val="autoZero"/>
        <c:auto val="0"/>
        <c:lblAlgn val="ctr"/>
        <c:lblOffset val="100"/>
        <c:noMultiLvlLbl val="0"/>
      </c:catAx>
      <c:valAx>
        <c:axId val="776818064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4784"/>
        <c:crosses val="autoZero"/>
        <c:crossBetween val="between"/>
        <c:majorUnit val="20"/>
      </c:valAx>
      <c:spPr>
        <a:noFill/>
        <a:ln w="3175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714668946891214"/>
          <c:y val="6.504074272437832E-2"/>
          <c:w val="0.61279933323895885"/>
          <c:h val="0.6903008770245182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3732275657479942"/>
                  <c:y val="-0.19602650278471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'相関0.3スナップト'!$I$10:$I$19</c:f>
              <c:numCache>
                <c:formatCode>0_ </c:formatCode>
                <c:ptCount val="10"/>
                <c:pt idx="0">
                  <c:v>164</c:v>
                </c:pt>
                <c:pt idx="1">
                  <c:v>154</c:v>
                </c:pt>
                <c:pt idx="2">
                  <c:v>161</c:v>
                </c:pt>
                <c:pt idx="3">
                  <c:v>148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165</c:v>
                </c:pt>
                <c:pt idx="8">
                  <c:v>164</c:v>
                </c:pt>
                <c:pt idx="9">
                  <c:v>150</c:v>
                </c:pt>
              </c:numCache>
            </c:numRef>
          </c:xVal>
          <c:yVal>
            <c:numRef>
              <c:f>'相関0.3スナップト'!$J$10:$J$19</c:f>
              <c:numCache>
                <c:formatCode>0_ </c:formatCode>
                <c:ptCount val="10"/>
                <c:pt idx="0">
                  <c:v>162</c:v>
                </c:pt>
                <c:pt idx="1">
                  <c:v>167</c:v>
                </c:pt>
                <c:pt idx="2">
                  <c:v>162</c:v>
                </c:pt>
                <c:pt idx="3">
                  <c:v>155</c:v>
                </c:pt>
                <c:pt idx="4">
                  <c:v>160</c:v>
                </c:pt>
                <c:pt idx="5">
                  <c:v>168</c:v>
                </c:pt>
                <c:pt idx="6">
                  <c:v>164</c:v>
                </c:pt>
                <c:pt idx="7">
                  <c:v>154</c:v>
                </c:pt>
                <c:pt idx="8">
                  <c:v>160</c:v>
                </c:pt>
                <c:pt idx="9">
                  <c:v>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B3-4343-86B4-5EAFB424A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867472"/>
        <c:axId val="746869440"/>
      </c:scatterChart>
      <c:valAx>
        <c:axId val="746867472"/>
        <c:scaling>
          <c:orientation val="minMax"/>
          <c:max val="200"/>
          <c:min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前値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9440"/>
        <c:crosses val="autoZero"/>
        <c:crossBetween val="midCat"/>
        <c:majorUnit val="20"/>
      </c:valAx>
      <c:valAx>
        <c:axId val="746869440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後値</a:t>
                </a:r>
                <a:endParaRPr lang="en-US" altLang="ja-JP"/>
              </a:p>
            </c:rich>
          </c:tx>
          <c:layout>
            <c:manualLayout>
              <c:xMode val="edge"/>
              <c:yMode val="edge"/>
              <c:x val="0"/>
              <c:y val="0.296369630625440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747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4.emf"/><Relationship Id="rId5" Type="http://schemas.openxmlformats.org/officeDocument/2006/relationships/chart" Target="../charts/chart2.xml"/><Relationship Id="rId4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368300</xdr:colOff>
      <xdr:row>2</xdr:row>
      <xdr:rowOff>139700</xdr:rowOff>
    </xdr:from>
    <xdr:to>
      <xdr:col>27</xdr:col>
      <xdr:colOff>387350</xdr:colOff>
      <xdr:row>22</xdr:row>
      <xdr:rowOff>146050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F1E32BE5-5318-496F-B3C5-44CAD252D9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64800" y="469900"/>
          <a:ext cx="1847850" cy="330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247650</xdr:colOff>
      <xdr:row>2</xdr:row>
      <xdr:rowOff>152400</xdr:rowOff>
    </xdr:from>
    <xdr:to>
      <xdr:col>25</xdr:col>
      <xdr:colOff>266700</xdr:colOff>
      <xdr:row>22</xdr:row>
      <xdr:rowOff>158750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71A68498-BE9C-41B2-9BF9-07A8A804E4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5050" y="152400"/>
          <a:ext cx="1847850" cy="330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101600</xdr:colOff>
      <xdr:row>3</xdr:row>
      <xdr:rowOff>6350</xdr:rowOff>
    </xdr:from>
    <xdr:to>
      <xdr:col>23</xdr:col>
      <xdr:colOff>120650</xdr:colOff>
      <xdr:row>23</xdr:row>
      <xdr:rowOff>12700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F16E71E4-847E-4648-9CB8-D76BAC0FF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9800" y="171450"/>
          <a:ext cx="1847850" cy="330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44450</xdr:colOff>
      <xdr:row>3</xdr:row>
      <xdr:rowOff>19050</xdr:rowOff>
    </xdr:from>
    <xdr:to>
      <xdr:col>16</xdr:col>
      <xdr:colOff>330200</xdr:colOff>
      <xdr:row>12</xdr:row>
      <xdr:rowOff>69850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FE02234-C8BB-46E9-9F2A-F119A05B4E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50799</xdr:colOff>
      <xdr:row>12</xdr:row>
      <xdr:rowOff>88900</xdr:rowOff>
    </xdr:from>
    <xdr:to>
      <xdr:col>16</xdr:col>
      <xdr:colOff>336550</xdr:colOff>
      <xdr:row>22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AB26FFD-4A1B-4B67-991B-CBD1EF8ECA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18</xdr:col>
      <xdr:colOff>76200</xdr:colOff>
      <xdr:row>3</xdr:row>
      <xdr:rowOff>19050</xdr:rowOff>
    </xdr:from>
    <xdr:to>
      <xdr:col>21</xdr:col>
      <xdr:colOff>57150</xdr:colOff>
      <xdr:row>23</xdr:row>
      <xdr:rowOff>25400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2F386C3F-A099-40B5-865C-696040448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514350"/>
          <a:ext cx="1835150" cy="330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44450</xdr:colOff>
      <xdr:row>3</xdr:row>
      <xdr:rowOff>19050</xdr:rowOff>
    </xdr:from>
    <xdr:to>
      <xdr:col>15</xdr:col>
      <xdr:colOff>330200</xdr:colOff>
      <xdr:row>12</xdr:row>
      <xdr:rowOff>69850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638CC3A-2A79-454C-A005-4787048DC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50799</xdr:colOff>
      <xdr:row>12</xdr:row>
      <xdr:rowOff>88900</xdr:rowOff>
    </xdr:from>
    <xdr:to>
      <xdr:col>15</xdr:col>
      <xdr:colOff>336550</xdr:colOff>
      <xdr:row>22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ED72EEC7-9EF9-44F7-90C5-2E0FA82E88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44450</xdr:colOff>
      <xdr:row>3</xdr:row>
      <xdr:rowOff>19050</xdr:rowOff>
    </xdr:from>
    <xdr:to>
      <xdr:col>15</xdr:col>
      <xdr:colOff>330200</xdr:colOff>
      <xdr:row>12</xdr:row>
      <xdr:rowOff>69850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7DF51443-B77A-43B2-A97E-5A85FE2C01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50799</xdr:colOff>
      <xdr:row>12</xdr:row>
      <xdr:rowOff>88900</xdr:rowOff>
    </xdr:from>
    <xdr:to>
      <xdr:col>15</xdr:col>
      <xdr:colOff>336550</xdr:colOff>
      <xdr:row>22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C401DCE8-E626-4F79-BDC4-4E888965CB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66566-F2EB-456D-BA07-83FC593C747A}">
  <dimension ref="C2:S37"/>
  <sheetViews>
    <sheetView tabSelected="1" zoomScaleNormal="100" zoomScaleSheetLayoutView="98" workbookViewId="0"/>
  </sheetViews>
  <sheetFormatPr defaultColWidth="8.7265625" defaultRowHeight="13" x14ac:dyDescent="0.2"/>
  <cols>
    <col min="1" max="1" width="5.26953125" style="1" customWidth="1"/>
    <col min="2" max="2" width="4.7265625" style="1" customWidth="1"/>
    <col min="3" max="3" width="3.81640625" style="1" customWidth="1"/>
    <col min="4" max="4" width="7.7265625" style="1" customWidth="1"/>
    <col min="5" max="5" width="6.08984375" style="1" customWidth="1"/>
    <col min="6" max="6" width="0.6328125" style="1" customWidth="1"/>
    <col min="7" max="7" width="6.1796875" style="1" customWidth="1"/>
    <col min="8" max="8" width="6" style="1" customWidth="1"/>
    <col min="9" max="9" width="0.54296875" style="1" customWidth="1"/>
    <col min="10" max="10" width="6.453125" style="1" customWidth="1"/>
    <col min="11" max="11" width="6.7265625" style="1" customWidth="1"/>
    <col min="12" max="12" width="6.36328125" style="1" customWidth="1"/>
    <col min="13" max="18" width="5.26953125" style="1" customWidth="1"/>
    <col min="19" max="19" width="9.08984375" style="1" customWidth="1"/>
    <col min="20" max="27" width="8.7265625" style="1"/>
    <col min="28" max="28" width="6" style="1" customWidth="1"/>
    <col min="29" max="16384" width="8.7265625" style="1"/>
  </cols>
  <sheetData>
    <row r="2" spans="3:19" x14ac:dyDescent="0.2">
      <c r="D2" s="55" t="s">
        <v>48</v>
      </c>
      <c r="S2" s="55" t="s">
        <v>50</v>
      </c>
    </row>
    <row r="3" spans="3:19" ht="13" customHeight="1" thickBot="1" x14ac:dyDescent="0.25"/>
    <row r="4" spans="3:19" ht="13" customHeight="1" thickBot="1" x14ac:dyDescent="0.25">
      <c r="C4" s="12"/>
      <c r="D4" s="21" t="s">
        <v>6</v>
      </c>
      <c r="E4" s="14">
        <v>155</v>
      </c>
      <c r="F4" s="23"/>
      <c r="G4" s="22" t="s">
        <v>8</v>
      </c>
      <c r="H4" s="34" t="s">
        <v>14</v>
      </c>
      <c r="I4" s="12"/>
      <c r="J4" s="24"/>
      <c r="K4" s="25"/>
      <c r="L4" s="25"/>
      <c r="N4" s="8"/>
    </row>
    <row r="5" spans="3:19" ht="13" customHeight="1" x14ac:dyDescent="0.2">
      <c r="D5" s="10" t="s">
        <v>7</v>
      </c>
      <c r="E5" s="20">
        <v>50</v>
      </c>
      <c r="G5" s="30">
        <f>SQRT(E5)</f>
        <v>7.0710678118654755</v>
      </c>
      <c r="H5" s="61">
        <f>E5/(E5+E6)</f>
        <v>0.5</v>
      </c>
      <c r="J5" s="26"/>
      <c r="K5" s="27"/>
      <c r="L5" s="27"/>
    </row>
    <row r="6" spans="3:19" ht="13" customHeight="1" thickBot="1" x14ac:dyDescent="0.25">
      <c r="D6" s="10" t="s">
        <v>18</v>
      </c>
      <c r="E6" s="15">
        <v>50</v>
      </c>
      <c r="G6" s="31">
        <f>SQRT(E6)</f>
        <v>7.0710678118654755</v>
      </c>
      <c r="H6" s="62"/>
    </row>
    <row r="7" spans="3:19" ht="13" customHeight="1" x14ac:dyDescent="0.2">
      <c r="C7" s="12"/>
      <c r="D7" s="56" t="s">
        <v>45</v>
      </c>
      <c r="E7" s="57"/>
      <c r="F7" s="12"/>
      <c r="G7" s="57" t="s">
        <v>4</v>
      </c>
      <c r="H7" s="57"/>
      <c r="I7" s="11"/>
      <c r="J7" s="56" t="s">
        <v>11</v>
      </c>
      <c r="K7" s="60"/>
      <c r="L7" s="36"/>
    </row>
    <row r="8" spans="3:19" ht="13" customHeight="1" x14ac:dyDescent="0.2">
      <c r="C8" s="11"/>
      <c r="D8" s="11" t="s">
        <v>1</v>
      </c>
      <c r="E8" s="18" t="s">
        <v>44</v>
      </c>
      <c r="F8" s="11"/>
      <c r="G8" s="11" t="s">
        <v>1</v>
      </c>
      <c r="H8" s="11" t="s">
        <v>1</v>
      </c>
      <c r="I8" s="11"/>
      <c r="J8" s="22" t="s">
        <v>2</v>
      </c>
      <c r="K8" s="22" t="s">
        <v>5</v>
      </c>
      <c r="L8" s="18" t="s">
        <v>15</v>
      </c>
    </row>
    <row r="9" spans="3:19" ht="13" customHeight="1" x14ac:dyDescent="0.2">
      <c r="C9" s="16" t="s">
        <v>3</v>
      </c>
      <c r="D9" s="32" t="s">
        <v>43</v>
      </c>
      <c r="E9" s="9" t="s">
        <v>21</v>
      </c>
      <c r="F9" s="9"/>
      <c r="G9" s="16" t="s">
        <v>12</v>
      </c>
      <c r="H9" s="16" t="s">
        <v>13</v>
      </c>
      <c r="I9" s="11"/>
      <c r="J9" s="9" t="s">
        <v>0</v>
      </c>
      <c r="K9" s="9" t="s">
        <v>19</v>
      </c>
      <c r="L9" s="9" t="s">
        <v>47</v>
      </c>
    </row>
    <row r="10" spans="3:19" ht="13" customHeight="1" x14ac:dyDescent="0.2">
      <c r="C10" s="1">
        <v>1</v>
      </c>
      <c r="D10" s="2">
        <f ca="1">_xlfn.NORM.INV(RAND(),0,1)</f>
        <v>1.4851967512144753</v>
      </c>
      <c r="E10" s="4">
        <f ca="1">ROUND(($E$4+D10*$G$5),0)</f>
        <v>166</v>
      </c>
      <c r="F10" s="4"/>
      <c r="G10" s="2">
        <f ca="1">_xlfn.NORM.INV(RAND(),0,1)</f>
        <v>0.95596269802702716</v>
      </c>
      <c r="H10" s="2">
        <f ca="1">_xlfn.NORM.INV(RAND(),0,1)</f>
        <v>-0.72416551820866559</v>
      </c>
      <c r="I10" s="2"/>
      <c r="J10" s="4">
        <f ca="1">ROUND(E10+$G$6*G10,0)</f>
        <v>173</v>
      </c>
      <c r="K10" s="4">
        <f ca="1">ROUND(E10+$G$6*H10,0)</f>
        <v>161</v>
      </c>
      <c r="L10" s="4">
        <f ca="1">K10-J10</f>
        <v>-12</v>
      </c>
    </row>
    <row r="11" spans="3:19" ht="13" customHeight="1" x14ac:dyDescent="0.2">
      <c r="C11" s="1">
        <v>2</v>
      </c>
      <c r="D11" s="2">
        <f t="shared" ref="D11:D19" ca="1" si="0">_xlfn.NORM.INV(RAND(),0,1)</f>
        <v>-6.031690652334336E-3</v>
      </c>
      <c r="E11" s="4">
        <f t="shared" ref="E11:E19" ca="1" si="1">ROUND(($E$4+D11*$G$5),0)</f>
        <v>155</v>
      </c>
      <c r="F11" s="4"/>
      <c r="G11" s="2">
        <f t="shared" ref="G11:H19" ca="1" si="2">_xlfn.NORM.INV(RAND(),0,1)</f>
        <v>0.10322334001221942</v>
      </c>
      <c r="H11" s="2">
        <f t="shared" ca="1" si="2"/>
        <v>0.32708255374194545</v>
      </c>
      <c r="I11" s="2"/>
      <c r="J11" s="4">
        <f t="shared" ref="J11:J19" ca="1" si="3">ROUND(E11+$G$6*G11,0)</f>
        <v>156</v>
      </c>
      <c r="K11" s="4">
        <f t="shared" ref="K11:K19" ca="1" si="4">ROUND(E11+$G$6*H11,0)</f>
        <v>157</v>
      </c>
      <c r="L11" s="4">
        <f t="shared" ref="L11:L19" ca="1" si="5">K11-J11</f>
        <v>1</v>
      </c>
    </row>
    <row r="12" spans="3:19" ht="13" customHeight="1" x14ac:dyDescent="0.2">
      <c r="C12" s="1">
        <v>3</v>
      </c>
      <c r="D12" s="2">
        <f t="shared" ca="1" si="0"/>
        <v>0.77658092979826143</v>
      </c>
      <c r="E12" s="4">
        <f t="shared" ca="1" si="1"/>
        <v>160</v>
      </c>
      <c r="F12" s="4"/>
      <c r="G12" s="2">
        <f t="shared" ca="1" si="2"/>
        <v>1.0949891471946134</v>
      </c>
      <c r="H12" s="2">
        <f t="shared" ca="1" si="2"/>
        <v>-0.5141337617683045</v>
      </c>
      <c r="I12" s="2"/>
      <c r="J12" s="4">
        <f t="shared" ca="1" si="3"/>
        <v>168</v>
      </c>
      <c r="K12" s="4">
        <f t="shared" ca="1" si="4"/>
        <v>156</v>
      </c>
      <c r="L12" s="4">
        <f t="shared" ca="1" si="5"/>
        <v>-12</v>
      </c>
    </row>
    <row r="13" spans="3:19" ht="13" customHeight="1" x14ac:dyDescent="0.2">
      <c r="C13" s="1">
        <v>4</v>
      </c>
      <c r="D13" s="2">
        <f t="shared" ca="1" si="0"/>
        <v>0.35997146027497906</v>
      </c>
      <c r="E13" s="4">
        <f t="shared" ca="1" si="1"/>
        <v>158</v>
      </c>
      <c r="F13" s="4"/>
      <c r="G13" s="2">
        <f t="shared" ca="1" si="2"/>
        <v>1.1727354341922134</v>
      </c>
      <c r="H13" s="2">
        <f t="shared" ca="1" si="2"/>
        <v>-1.5573478463289476</v>
      </c>
      <c r="I13" s="2"/>
      <c r="J13" s="4">
        <f t="shared" ca="1" si="3"/>
        <v>166</v>
      </c>
      <c r="K13" s="4">
        <f t="shared" ca="1" si="4"/>
        <v>147</v>
      </c>
      <c r="L13" s="4">
        <f t="shared" ca="1" si="5"/>
        <v>-19</v>
      </c>
    </row>
    <row r="14" spans="3:19" ht="13" customHeight="1" x14ac:dyDescent="0.2">
      <c r="C14" s="1">
        <v>5</v>
      </c>
      <c r="D14" s="2">
        <f t="shared" ca="1" si="0"/>
        <v>-1.0225834401250062</v>
      </c>
      <c r="E14" s="4">
        <f t="shared" ca="1" si="1"/>
        <v>148</v>
      </c>
      <c r="F14" s="4"/>
      <c r="G14" s="2">
        <f t="shared" ca="1" si="2"/>
        <v>0.58850634230227861</v>
      </c>
      <c r="H14" s="2">
        <f t="shared" ca="1" si="2"/>
        <v>-1.3093653835193337</v>
      </c>
      <c r="I14" s="2"/>
      <c r="J14" s="4">
        <f t="shared" ca="1" si="3"/>
        <v>152</v>
      </c>
      <c r="K14" s="4">
        <f t="shared" ca="1" si="4"/>
        <v>139</v>
      </c>
      <c r="L14" s="4">
        <f t="shared" ca="1" si="5"/>
        <v>-13</v>
      </c>
    </row>
    <row r="15" spans="3:19" ht="13" customHeight="1" x14ac:dyDescent="0.2">
      <c r="C15" s="1">
        <v>6</v>
      </c>
      <c r="D15" s="2">
        <f t="shared" ca="1" si="0"/>
        <v>-0.57875198087547219</v>
      </c>
      <c r="E15" s="4">
        <f t="shared" ca="1" si="1"/>
        <v>151</v>
      </c>
      <c r="F15" s="4"/>
      <c r="G15" s="2">
        <f t="shared" ca="1" si="2"/>
        <v>0.66227568854117103</v>
      </c>
      <c r="H15" s="2">
        <f t="shared" ca="1" si="2"/>
        <v>0.74764711136722695</v>
      </c>
      <c r="I15" s="2"/>
      <c r="J15" s="4">
        <f t="shared" ca="1" si="3"/>
        <v>156</v>
      </c>
      <c r="K15" s="4">
        <f t="shared" ca="1" si="4"/>
        <v>156</v>
      </c>
      <c r="L15" s="4">
        <f t="shared" ca="1" si="5"/>
        <v>0</v>
      </c>
    </row>
    <row r="16" spans="3:19" ht="13" customHeight="1" x14ac:dyDescent="0.2">
      <c r="C16" s="1">
        <v>7</v>
      </c>
      <c r="D16" s="2">
        <f t="shared" ca="1" si="0"/>
        <v>-0.50957843868403541</v>
      </c>
      <c r="E16" s="4">
        <f t="shared" ca="1" si="1"/>
        <v>151</v>
      </c>
      <c r="F16" s="4"/>
      <c r="G16" s="2">
        <f t="shared" ca="1" si="2"/>
        <v>-0.42871930374195899</v>
      </c>
      <c r="H16" s="2">
        <f t="shared" ca="1" si="2"/>
        <v>-0.90423649105199544</v>
      </c>
      <c r="I16" s="2"/>
      <c r="J16" s="4">
        <f t="shared" ca="1" si="3"/>
        <v>148</v>
      </c>
      <c r="K16" s="4">
        <f t="shared" ca="1" si="4"/>
        <v>145</v>
      </c>
      <c r="L16" s="4">
        <f t="shared" ca="1" si="5"/>
        <v>-3</v>
      </c>
    </row>
    <row r="17" spans="3:16" ht="13" customHeight="1" x14ac:dyDescent="0.2">
      <c r="C17" s="1">
        <v>8</v>
      </c>
      <c r="D17" s="2">
        <f t="shared" ca="1" si="0"/>
        <v>-0.31210741535230341</v>
      </c>
      <c r="E17" s="4">
        <f t="shared" ca="1" si="1"/>
        <v>153</v>
      </c>
      <c r="F17" s="4"/>
      <c r="G17" s="2">
        <f t="shared" ca="1" si="2"/>
        <v>-0.57862852933614395</v>
      </c>
      <c r="H17" s="2">
        <f t="shared" ca="1" si="2"/>
        <v>9.4050355093892243E-2</v>
      </c>
      <c r="I17" s="2"/>
      <c r="J17" s="4">
        <f t="shared" ca="1" si="3"/>
        <v>149</v>
      </c>
      <c r="K17" s="4">
        <f t="shared" ca="1" si="4"/>
        <v>154</v>
      </c>
      <c r="L17" s="4">
        <f t="shared" ca="1" si="5"/>
        <v>5</v>
      </c>
    </row>
    <row r="18" spans="3:16" ht="13" customHeight="1" x14ac:dyDescent="0.2">
      <c r="C18" s="1">
        <v>9</v>
      </c>
      <c r="D18" s="2">
        <f t="shared" ca="1" si="0"/>
        <v>-0.53233226955142277</v>
      </c>
      <c r="E18" s="4">
        <f t="shared" ca="1" si="1"/>
        <v>151</v>
      </c>
      <c r="F18" s="4"/>
      <c r="G18" s="2">
        <f t="shared" ca="1" si="2"/>
        <v>-0.46152013191098956</v>
      </c>
      <c r="H18" s="2">
        <f t="shared" ca="1" si="2"/>
        <v>1.1095024723346283</v>
      </c>
      <c r="I18" s="2"/>
      <c r="J18" s="4">
        <f t="shared" ca="1" si="3"/>
        <v>148</v>
      </c>
      <c r="K18" s="4">
        <f t="shared" ca="1" si="4"/>
        <v>159</v>
      </c>
      <c r="L18" s="4">
        <f t="shared" ca="1" si="5"/>
        <v>11</v>
      </c>
    </row>
    <row r="19" spans="3:16" ht="13" customHeight="1" x14ac:dyDescent="0.2">
      <c r="C19" s="5">
        <v>10</v>
      </c>
      <c r="D19" s="6">
        <f t="shared" ca="1" si="0"/>
        <v>0.30572221315636594</v>
      </c>
      <c r="E19" s="7">
        <f t="shared" ca="1" si="1"/>
        <v>157</v>
      </c>
      <c r="F19" s="7"/>
      <c r="G19" s="6">
        <f t="shared" ca="1" si="2"/>
        <v>0.20184618194169904</v>
      </c>
      <c r="H19" s="2">
        <f t="shared" ca="1" si="2"/>
        <v>0.85085525516928351</v>
      </c>
      <c r="I19" s="2"/>
      <c r="J19" s="4">
        <f t="shared" ca="1" si="3"/>
        <v>158</v>
      </c>
      <c r="K19" s="4">
        <f t="shared" ca="1" si="4"/>
        <v>163</v>
      </c>
      <c r="L19" s="4">
        <f t="shared" ca="1" si="5"/>
        <v>5</v>
      </c>
    </row>
    <row r="20" spans="3:16" ht="13" customHeight="1" x14ac:dyDescent="0.2">
      <c r="H20" s="28" t="s">
        <v>9</v>
      </c>
      <c r="I20" s="12"/>
      <c r="J20" s="29">
        <f ca="1">AVERAGE(J10:J19)</f>
        <v>157.4</v>
      </c>
      <c r="K20" s="29">
        <f ca="1">AVERAGE(K10:K19)</f>
        <v>153.69999999999999</v>
      </c>
      <c r="L20" s="29">
        <f ca="1">AVERAGE(L10:L19)</f>
        <v>-3.7</v>
      </c>
    </row>
    <row r="21" spans="3:16" ht="13" customHeight="1" x14ac:dyDescent="0.2">
      <c r="H21" s="13" t="s">
        <v>22</v>
      </c>
      <c r="I21" s="5"/>
      <c r="J21" s="6">
        <f ca="1">_xlfn.STDEV.S(J10:J19)</f>
        <v>8.8844433327774297</v>
      </c>
      <c r="K21" s="6">
        <f ca="1">_xlfn.STDEV.S(K10:K19)</f>
        <v>7.6456232941177245</v>
      </c>
      <c r="L21" s="6">
        <f ca="1">_xlfn.STDEV.S(L10:L19)</f>
        <v>9.7871798230587803</v>
      </c>
    </row>
    <row r="22" spans="3:16" ht="13" customHeight="1" x14ac:dyDescent="0.2">
      <c r="H22" s="17" t="s">
        <v>10</v>
      </c>
      <c r="I22" s="5"/>
      <c r="J22" s="58">
        <f ca="1">CORREL(J10:J19,K10:K19)</f>
        <v>0.30621059764128139</v>
      </c>
      <c r="K22" s="59"/>
      <c r="L22" s="35"/>
      <c r="N22" s="8"/>
    </row>
    <row r="23" spans="3:16" ht="13" customHeight="1" x14ac:dyDescent="0.2">
      <c r="O23" s="10" t="s">
        <v>10</v>
      </c>
      <c r="P23" s="33">
        <f ca="1">J22</f>
        <v>0.30621059764128139</v>
      </c>
    </row>
    <row r="24" spans="3:16" ht="13" customHeight="1" x14ac:dyDescent="0.2"/>
    <row r="25" spans="3:16" ht="13" customHeight="1" x14ac:dyDescent="0.2"/>
    <row r="26" spans="3:16" ht="13" customHeight="1" x14ac:dyDescent="0.2"/>
    <row r="27" spans="3:16" ht="13" customHeight="1" x14ac:dyDescent="0.2"/>
    <row r="28" spans="3:16" ht="13" customHeight="1" x14ac:dyDescent="0.2"/>
    <row r="29" spans="3:16" ht="13" customHeight="1" x14ac:dyDescent="0.2"/>
    <row r="30" spans="3:16" ht="13" customHeight="1" x14ac:dyDescent="0.2"/>
    <row r="31" spans="3:16" ht="13" customHeight="1" x14ac:dyDescent="0.2"/>
    <row r="32" spans="3:16" ht="13" customHeight="1" x14ac:dyDescent="0.2"/>
    <row r="33" ht="13" customHeight="1" x14ac:dyDescent="0.2"/>
    <row r="34" ht="13" customHeight="1" x14ac:dyDescent="0.2"/>
    <row r="35" ht="13" customHeight="1" x14ac:dyDescent="0.2"/>
    <row r="36" ht="13" customHeight="1" x14ac:dyDescent="0.2"/>
    <row r="37" ht="13" customHeight="1" x14ac:dyDescent="0.2"/>
  </sheetData>
  <mergeCells count="5">
    <mergeCell ref="D7:E7"/>
    <mergeCell ref="G7:H7"/>
    <mergeCell ref="J22:K22"/>
    <mergeCell ref="J7:K7"/>
    <mergeCell ref="H5:H6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5BFD4-6DE8-471E-BF58-C41DCEBBFE17}">
  <dimension ref="B2:O23"/>
  <sheetViews>
    <sheetView workbookViewId="0"/>
  </sheetViews>
  <sheetFormatPr defaultColWidth="8.7265625" defaultRowHeight="13" x14ac:dyDescent="0.2"/>
  <cols>
    <col min="1" max="1" width="4.7265625" style="1" customWidth="1"/>
    <col min="2" max="2" width="3.81640625" style="1" customWidth="1"/>
    <col min="3" max="3" width="7.7265625" style="1" customWidth="1"/>
    <col min="4" max="4" width="6.08984375" style="1" customWidth="1"/>
    <col min="5" max="5" width="0.6328125" style="1" customWidth="1"/>
    <col min="6" max="6" width="6.1796875" style="1" customWidth="1"/>
    <col min="7" max="7" width="6" style="1" customWidth="1"/>
    <col min="8" max="8" width="0.54296875" style="1" customWidth="1"/>
    <col min="9" max="9" width="6.453125" style="1" customWidth="1"/>
    <col min="10" max="10" width="6.7265625" style="1" customWidth="1"/>
    <col min="11" max="11" width="6.36328125" style="1" customWidth="1"/>
    <col min="12" max="16" width="5.26953125" style="1" customWidth="1"/>
    <col min="17" max="16384" width="8.7265625" style="1"/>
  </cols>
  <sheetData>
    <row r="2" spans="2:13" x14ac:dyDescent="0.2">
      <c r="C2" s="55" t="s">
        <v>49</v>
      </c>
    </row>
    <row r="3" spans="2:13" ht="13" customHeight="1" thickBot="1" x14ac:dyDescent="0.25"/>
    <row r="4" spans="2:13" ht="13" customHeight="1" thickBot="1" x14ac:dyDescent="0.25">
      <c r="B4" s="12"/>
      <c r="C4" s="21" t="s">
        <v>6</v>
      </c>
      <c r="D4" s="14">
        <v>155</v>
      </c>
      <c r="E4" s="23"/>
      <c r="F4" s="41" t="s">
        <v>8</v>
      </c>
      <c r="G4" s="34" t="s">
        <v>14</v>
      </c>
      <c r="H4" s="12"/>
      <c r="I4" s="24"/>
      <c r="J4" s="25"/>
      <c r="K4" s="25"/>
      <c r="M4" s="8"/>
    </row>
    <row r="5" spans="2:13" ht="13" customHeight="1" x14ac:dyDescent="0.2">
      <c r="C5" s="10" t="s">
        <v>7</v>
      </c>
      <c r="D5" s="20">
        <v>50</v>
      </c>
      <c r="F5" s="30">
        <f>SQRT(D5)</f>
        <v>7.0710678118654755</v>
      </c>
      <c r="G5" s="61">
        <f>D5/(D5+D6)</f>
        <v>0.5</v>
      </c>
      <c r="I5" s="26"/>
      <c r="J5" s="27"/>
      <c r="K5" s="27"/>
    </row>
    <row r="6" spans="2:13" ht="13" customHeight="1" thickBot="1" x14ac:dyDescent="0.25">
      <c r="C6" s="10" t="s">
        <v>18</v>
      </c>
      <c r="D6" s="15">
        <v>50</v>
      </c>
      <c r="F6" s="31">
        <f>SQRT(D6)</f>
        <v>7.0710678118654755</v>
      </c>
      <c r="G6" s="62"/>
    </row>
    <row r="7" spans="2:13" ht="13" customHeight="1" x14ac:dyDescent="0.2">
      <c r="B7" s="12"/>
      <c r="C7" s="56" t="s">
        <v>45</v>
      </c>
      <c r="D7" s="57"/>
      <c r="E7" s="12"/>
      <c r="F7" s="57" t="s">
        <v>4</v>
      </c>
      <c r="G7" s="57"/>
      <c r="H7" s="11"/>
      <c r="I7" s="56" t="s">
        <v>11</v>
      </c>
      <c r="J7" s="60"/>
      <c r="K7" s="36"/>
    </row>
    <row r="8" spans="2:13" ht="13" customHeight="1" x14ac:dyDescent="0.2">
      <c r="B8" s="11"/>
      <c r="C8" s="11" t="s">
        <v>1</v>
      </c>
      <c r="D8" s="18" t="s">
        <v>44</v>
      </c>
      <c r="E8" s="11"/>
      <c r="F8" s="11" t="s">
        <v>1</v>
      </c>
      <c r="G8" s="11" t="s">
        <v>1</v>
      </c>
      <c r="H8" s="11"/>
      <c r="I8" s="22" t="s">
        <v>2</v>
      </c>
      <c r="J8" s="22" t="s">
        <v>5</v>
      </c>
      <c r="K8" s="18" t="s">
        <v>15</v>
      </c>
    </row>
    <row r="9" spans="2:13" ht="13" customHeight="1" x14ac:dyDescent="0.2">
      <c r="B9" s="16" t="s">
        <v>3</v>
      </c>
      <c r="C9" s="32" t="s">
        <v>43</v>
      </c>
      <c r="D9" s="9" t="s">
        <v>21</v>
      </c>
      <c r="E9" s="9"/>
      <c r="F9" s="16" t="s">
        <v>12</v>
      </c>
      <c r="G9" s="16" t="s">
        <v>13</v>
      </c>
      <c r="H9" s="11"/>
      <c r="I9" s="9" t="s">
        <v>0</v>
      </c>
      <c r="J9" s="9" t="s">
        <v>19</v>
      </c>
      <c r="K9" s="9" t="s">
        <v>46</v>
      </c>
    </row>
    <row r="10" spans="2:13" ht="13" customHeight="1" x14ac:dyDescent="0.2">
      <c r="B10" s="1">
        <v>1</v>
      </c>
      <c r="C10" s="42">
        <v>1.1234818383319833</v>
      </c>
      <c r="D10" s="43">
        <v>163</v>
      </c>
      <c r="E10" s="4"/>
      <c r="F10" s="42">
        <v>-0.46794166463432335</v>
      </c>
      <c r="G10" s="42">
        <v>-0.28477098333238782</v>
      </c>
      <c r="H10" s="2"/>
      <c r="I10" s="43">
        <v>160</v>
      </c>
      <c r="J10" s="43">
        <v>161</v>
      </c>
      <c r="K10" s="4">
        <v>1</v>
      </c>
    </row>
    <row r="11" spans="2:13" ht="13" customHeight="1" x14ac:dyDescent="0.2">
      <c r="B11" s="1">
        <v>2</v>
      </c>
      <c r="C11" s="2">
        <v>-0.12998454920316013</v>
      </c>
      <c r="D11" s="4">
        <v>154</v>
      </c>
      <c r="E11" s="4"/>
      <c r="F11" s="2">
        <v>0.18949883797096889</v>
      </c>
      <c r="G11" s="2">
        <v>0.2844205665256006</v>
      </c>
      <c r="H11" s="2"/>
      <c r="I11" s="4">
        <v>155</v>
      </c>
      <c r="J11" s="4">
        <v>156</v>
      </c>
      <c r="K11" s="4">
        <v>1</v>
      </c>
    </row>
    <row r="12" spans="2:13" ht="13" customHeight="1" x14ac:dyDescent="0.2">
      <c r="B12" s="1">
        <v>3</v>
      </c>
      <c r="C12" s="2">
        <v>2.358792627826221</v>
      </c>
      <c r="D12" s="4">
        <v>172</v>
      </c>
      <c r="E12" s="4"/>
      <c r="F12" s="2">
        <v>-1.2000367159011531</v>
      </c>
      <c r="G12" s="2">
        <v>-1.365649161543328E-2</v>
      </c>
      <c r="H12" s="2"/>
      <c r="I12" s="4">
        <v>164</v>
      </c>
      <c r="J12" s="4">
        <v>172</v>
      </c>
      <c r="K12" s="4">
        <v>8</v>
      </c>
    </row>
    <row r="13" spans="2:13" ht="13" customHeight="1" x14ac:dyDescent="0.2">
      <c r="B13" s="1">
        <v>4</v>
      </c>
      <c r="C13" s="2">
        <v>0.46951246585610706</v>
      </c>
      <c r="D13" s="4">
        <v>158</v>
      </c>
      <c r="E13" s="4"/>
      <c r="F13" s="2">
        <v>0.19081062804584373</v>
      </c>
      <c r="G13" s="2">
        <v>-4.5405501285821222E-2</v>
      </c>
      <c r="H13" s="2"/>
      <c r="I13" s="4">
        <v>159</v>
      </c>
      <c r="J13" s="4">
        <v>158</v>
      </c>
      <c r="K13" s="4">
        <v>-1</v>
      </c>
    </row>
    <row r="14" spans="2:13" ht="13" customHeight="1" x14ac:dyDescent="0.2">
      <c r="B14" s="1">
        <v>5</v>
      </c>
      <c r="C14" s="2">
        <v>-1.1255276958407405</v>
      </c>
      <c r="D14" s="4">
        <v>147</v>
      </c>
      <c r="E14" s="4"/>
      <c r="F14" s="2">
        <v>0.40009532464927949</v>
      </c>
      <c r="G14" s="2">
        <v>0.51790273447628932</v>
      </c>
      <c r="H14" s="2"/>
      <c r="I14" s="4">
        <v>150</v>
      </c>
      <c r="J14" s="4">
        <v>151</v>
      </c>
      <c r="K14" s="4">
        <v>1</v>
      </c>
    </row>
    <row r="15" spans="2:13" ht="13" customHeight="1" x14ac:dyDescent="0.2">
      <c r="B15" s="1">
        <v>6</v>
      </c>
      <c r="C15" s="2">
        <v>0.27019319305301776</v>
      </c>
      <c r="D15" s="4">
        <v>157</v>
      </c>
      <c r="E15" s="4"/>
      <c r="F15" s="2">
        <v>-1.6839903058646892</v>
      </c>
      <c r="G15" s="2">
        <v>0.2809738643436413</v>
      </c>
      <c r="H15" s="2"/>
      <c r="I15" s="4">
        <v>145</v>
      </c>
      <c r="J15" s="4">
        <v>159</v>
      </c>
      <c r="K15" s="4">
        <v>14</v>
      </c>
    </row>
    <row r="16" spans="2:13" ht="13" customHeight="1" x14ac:dyDescent="0.2">
      <c r="B16" s="1">
        <v>7</v>
      </c>
      <c r="C16" s="2">
        <v>-0.58794897538510504</v>
      </c>
      <c r="D16" s="4">
        <v>151</v>
      </c>
      <c r="E16" s="4"/>
      <c r="F16" s="2">
        <v>0.19603972704412453</v>
      </c>
      <c r="G16" s="2">
        <v>0.8501474557201194</v>
      </c>
      <c r="H16" s="2"/>
      <c r="I16" s="4">
        <v>152</v>
      </c>
      <c r="J16" s="4">
        <v>157</v>
      </c>
      <c r="K16" s="4">
        <v>5</v>
      </c>
    </row>
    <row r="17" spans="2:15" ht="13" customHeight="1" x14ac:dyDescent="0.2">
      <c r="B17" s="1">
        <v>8</v>
      </c>
      <c r="C17" s="2">
        <v>1.3616621036367571</v>
      </c>
      <c r="D17" s="4">
        <v>165</v>
      </c>
      <c r="E17" s="4"/>
      <c r="F17" s="2">
        <v>1.1822140172101356</v>
      </c>
      <c r="G17" s="2">
        <v>-0.52039074075455116</v>
      </c>
      <c r="H17" s="2"/>
      <c r="I17" s="4">
        <v>173</v>
      </c>
      <c r="J17" s="4">
        <v>161</v>
      </c>
      <c r="K17" s="4">
        <v>-12</v>
      </c>
    </row>
    <row r="18" spans="2:15" ht="13" customHeight="1" x14ac:dyDescent="0.2">
      <c r="B18" s="1">
        <v>9</v>
      </c>
      <c r="C18" s="2">
        <v>1.0566009584214424</v>
      </c>
      <c r="D18" s="4">
        <v>162</v>
      </c>
      <c r="E18" s="4"/>
      <c r="F18" s="2">
        <v>0.15220452983918936</v>
      </c>
      <c r="G18" s="2">
        <v>-1.4255653917539248</v>
      </c>
      <c r="H18" s="2"/>
      <c r="I18" s="4">
        <v>163</v>
      </c>
      <c r="J18" s="4">
        <v>152</v>
      </c>
      <c r="K18" s="4">
        <v>-11</v>
      </c>
    </row>
    <row r="19" spans="2:15" ht="13" customHeight="1" x14ac:dyDescent="0.2">
      <c r="B19" s="5">
        <v>10</v>
      </c>
      <c r="C19" s="6">
        <v>-0.39476979783234456</v>
      </c>
      <c r="D19" s="7">
        <v>152</v>
      </c>
      <c r="E19" s="7"/>
      <c r="F19" s="6">
        <v>-1.5025105733431838</v>
      </c>
      <c r="G19" s="2">
        <v>-0.50493483661389915</v>
      </c>
      <c r="H19" s="2"/>
      <c r="I19" s="4">
        <v>141</v>
      </c>
      <c r="J19" s="4">
        <v>148</v>
      </c>
      <c r="K19" s="4">
        <v>7</v>
      </c>
    </row>
    <row r="20" spans="2:15" ht="13" customHeight="1" x14ac:dyDescent="0.2">
      <c r="G20" s="28" t="s">
        <v>9</v>
      </c>
      <c r="H20" s="12"/>
      <c r="I20" s="29">
        <f>AVERAGE(I10:I19)</f>
        <v>156.19999999999999</v>
      </c>
      <c r="J20" s="29">
        <f>AVERAGE(J10:J19)</f>
        <v>157.5</v>
      </c>
      <c r="K20" s="29">
        <f>AVERAGE(K10:K19)</f>
        <v>1.3</v>
      </c>
    </row>
    <row r="21" spans="2:15" ht="13" customHeight="1" x14ac:dyDescent="0.2">
      <c r="G21" s="13" t="s">
        <v>22</v>
      </c>
      <c r="H21" s="5"/>
      <c r="I21" s="6">
        <f>_xlfn.STDEV.S(I10:I19)</f>
        <v>9.5777519979029169</v>
      </c>
      <c r="J21" s="6">
        <f>_xlfn.STDEV.S(J10:J19)</f>
        <v>6.6874675492462927</v>
      </c>
      <c r="K21" s="6">
        <f>_xlfn.STDEV.S(K10:K19)</f>
        <v>8.0698340888906888</v>
      </c>
    </row>
    <row r="22" spans="2:15" ht="13" customHeight="1" x14ac:dyDescent="0.2">
      <c r="G22" s="17" t="s">
        <v>10</v>
      </c>
      <c r="H22" s="5"/>
      <c r="I22" s="63">
        <f>CORREL(I10:I19,J10:J19)</f>
        <v>0.55684874846994215</v>
      </c>
      <c r="J22" s="64"/>
      <c r="K22" s="35"/>
      <c r="M22" s="8"/>
    </row>
    <row r="23" spans="2:15" ht="13" customHeight="1" x14ac:dyDescent="0.2">
      <c r="N23" s="10" t="s">
        <v>10</v>
      </c>
      <c r="O23" s="33">
        <f>I22</f>
        <v>0.55684874846994215</v>
      </c>
    </row>
  </sheetData>
  <mergeCells count="5">
    <mergeCell ref="G5:G6"/>
    <mergeCell ref="C7:D7"/>
    <mergeCell ref="F7:G7"/>
    <mergeCell ref="I7:J7"/>
    <mergeCell ref="I22:J22"/>
  </mergeCells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477C6-1D1E-4F5F-9E90-F34AE4D611F2}">
  <dimension ref="B3:O23"/>
  <sheetViews>
    <sheetView zoomScaleNormal="100" workbookViewId="0"/>
  </sheetViews>
  <sheetFormatPr defaultColWidth="8.7265625" defaultRowHeight="13" x14ac:dyDescent="0.2"/>
  <cols>
    <col min="1" max="1" width="4.7265625" style="1" customWidth="1"/>
    <col min="2" max="2" width="3.81640625" style="1" customWidth="1"/>
    <col min="3" max="3" width="7.7265625" style="1" customWidth="1"/>
    <col min="4" max="4" width="6.08984375" style="1" customWidth="1"/>
    <col min="5" max="5" width="0.6328125" style="1" customWidth="1"/>
    <col min="6" max="6" width="6.1796875" style="1" customWidth="1"/>
    <col min="7" max="7" width="6" style="1" customWidth="1"/>
    <col min="8" max="8" width="0.54296875" style="1" customWidth="1"/>
    <col min="9" max="9" width="6.453125" style="1" customWidth="1"/>
    <col min="10" max="10" width="6.7265625" style="1" customWidth="1"/>
    <col min="11" max="11" width="6.36328125" style="1" customWidth="1"/>
    <col min="12" max="16" width="5.26953125" style="1" customWidth="1"/>
    <col min="17" max="16384" width="8.7265625" style="1"/>
  </cols>
  <sheetData>
    <row r="3" spans="2:13" ht="13" customHeight="1" thickBot="1" x14ac:dyDescent="0.25"/>
    <row r="4" spans="2:13" ht="13" customHeight="1" thickBot="1" x14ac:dyDescent="0.25">
      <c r="B4" s="12"/>
      <c r="C4" s="21" t="s">
        <v>6</v>
      </c>
      <c r="D4" s="14">
        <v>155</v>
      </c>
      <c r="E4" s="23"/>
      <c r="F4" s="41" t="s">
        <v>8</v>
      </c>
      <c r="G4" s="34" t="s">
        <v>14</v>
      </c>
      <c r="H4" s="12"/>
      <c r="I4" s="24"/>
      <c r="J4" s="25"/>
      <c r="K4" s="25"/>
      <c r="M4" s="8"/>
    </row>
    <row r="5" spans="2:13" ht="13" customHeight="1" x14ac:dyDescent="0.2">
      <c r="C5" s="10" t="s">
        <v>7</v>
      </c>
      <c r="D5" s="20">
        <v>30</v>
      </c>
      <c r="F5" s="30">
        <f ca="1">SQRT(D5)</f>
        <v>5.4772255750516612</v>
      </c>
      <c r="G5" s="61">
        <f ca="1">D5/(D5+D6)</f>
        <v>0.3</v>
      </c>
      <c r="I5" s="26"/>
      <c r="J5" s="27"/>
      <c r="K5" s="27"/>
    </row>
    <row r="6" spans="2:13" ht="13" customHeight="1" thickBot="1" x14ac:dyDescent="0.25">
      <c r="C6" s="10" t="s">
        <v>18</v>
      </c>
      <c r="D6" s="15">
        <v>70</v>
      </c>
      <c r="F6" s="31">
        <f ca="1">SQRT(D6)</f>
        <v>8.3666002653407556</v>
      </c>
      <c r="G6" s="62"/>
    </row>
    <row r="7" spans="2:13" ht="13" customHeight="1" x14ac:dyDescent="0.2">
      <c r="B7" s="12"/>
      <c r="C7" s="56" t="s">
        <v>45</v>
      </c>
      <c r="D7" s="57"/>
      <c r="E7" s="12"/>
      <c r="F7" s="57" t="s">
        <v>4</v>
      </c>
      <c r="G7" s="57"/>
      <c r="H7" s="11"/>
      <c r="I7" s="56" t="s">
        <v>11</v>
      </c>
      <c r="J7" s="60"/>
      <c r="K7" s="36"/>
    </row>
    <row r="8" spans="2:13" ht="13" customHeight="1" x14ac:dyDescent="0.2">
      <c r="B8" s="11"/>
      <c r="C8" s="11" t="s">
        <v>1</v>
      </c>
      <c r="D8" s="18" t="s">
        <v>44</v>
      </c>
      <c r="E8" s="11"/>
      <c r="F8" s="11" t="s">
        <v>1</v>
      </c>
      <c r="G8" s="11" t="s">
        <v>1</v>
      </c>
      <c r="H8" s="11"/>
      <c r="I8" s="22" t="s">
        <v>2</v>
      </c>
      <c r="J8" s="22" t="s">
        <v>5</v>
      </c>
      <c r="K8" s="18" t="s">
        <v>15</v>
      </c>
    </row>
    <row r="9" spans="2:13" ht="13" customHeight="1" x14ac:dyDescent="0.2">
      <c r="B9" s="16" t="s">
        <v>3</v>
      </c>
      <c r="C9" s="32" t="s">
        <v>43</v>
      </c>
      <c r="D9" s="9" t="s">
        <v>21</v>
      </c>
      <c r="E9" s="9"/>
      <c r="F9" s="16" t="s">
        <v>12</v>
      </c>
      <c r="G9" s="16" t="s">
        <v>13</v>
      </c>
      <c r="H9" s="11"/>
      <c r="I9" s="9" t="s">
        <v>0</v>
      </c>
      <c r="J9" s="9" t="s">
        <v>19</v>
      </c>
      <c r="K9" s="9" t="s">
        <v>20</v>
      </c>
    </row>
    <row r="10" spans="2:13" ht="13" customHeight="1" x14ac:dyDescent="0.2">
      <c r="B10" s="1">
        <v>1</v>
      </c>
      <c r="C10" s="2">
        <v>-0.85620011333939694</v>
      </c>
      <c r="D10" s="4">
        <v>150</v>
      </c>
      <c r="E10" s="4"/>
      <c r="F10" s="2">
        <v>1.6983399138271997</v>
      </c>
      <c r="G10" s="2">
        <v>1.4569516251059744</v>
      </c>
      <c r="H10" s="2"/>
      <c r="I10" s="4">
        <v>164</v>
      </c>
      <c r="J10" s="4">
        <v>162</v>
      </c>
      <c r="K10" s="4">
        <v>-2</v>
      </c>
    </row>
    <row r="11" spans="2:13" ht="13" customHeight="1" x14ac:dyDescent="0.2">
      <c r="B11" s="1">
        <v>2</v>
      </c>
      <c r="C11" s="2">
        <v>1.4753231227151653</v>
      </c>
      <c r="D11" s="4">
        <v>163</v>
      </c>
      <c r="E11" s="4"/>
      <c r="F11" s="2">
        <v>-1.0300967842296258</v>
      </c>
      <c r="G11" s="2">
        <v>0.43500905606713358</v>
      </c>
      <c r="H11" s="2"/>
      <c r="I11" s="4">
        <v>154</v>
      </c>
      <c r="J11" s="4">
        <v>167</v>
      </c>
      <c r="K11" s="4">
        <v>13</v>
      </c>
    </row>
    <row r="12" spans="2:13" ht="13" customHeight="1" x14ac:dyDescent="0.2">
      <c r="B12" s="1">
        <v>3</v>
      </c>
      <c r="C12" s="2">
        <v>1.1862988886959029</v>
      </c>
      <c r="D12" s="4">
        <v>161</v>
      </c>
      <c r="E12" s="4"/>
      <c r="F12" s="2">
        <v>-3.8140017965354878E-2</v>
      </c>
      <c r="G12" s="2">
        <v>6.0303341175687947E-2</v>
      </c>
      <c r="H12" s="2"/>
      <c r="I12" s="4">
        <v>161</v>
      </c>
      <c r="J12" s="4">
        <v>162</v>
      </c>
      <c r="K12" s="4">
        <v>1</v>
      </c>
    </row>
    <row r="13" spans="2:13" ht="13" customHeight="1" x14ac:dyDescent="0.2">
      <c r="B13" s="1">
        <v>4</v>
      </c>
      <c r="C13" s="2">
        <v>-0.62785700854794935</v>
      </c>
      <c r="D13" s="4">
        <v>152</v>
      </c>
      <c r="E13" s="4"/>
      <c r="F13" s="2">
        <v>-0.47065117634890086</v>
      </c>
      <c r="G13" s="2">
        <v>0.37438497919871644</v>
      </c>
      <c r="H13" s="2"/>
      <c r="I13" s="4">
        <v>148</v>
      </c>
      <c r="J13" s="4">
        <v>155</v>
      </c>
      <c r="K13" s="4">
        <v>7</v>
      </c>
    </row>
    <row r="14" spans="2:13" ht="13" customHeight="1" x14ac:dyDescent="0.2">
      <c r="B14" s="1">
        <v>5</v>
      </c>
      <c r="C14" s="2">
        <v>-1.4717014652986939</v>
      </c>
      <c r="D14" s="4">
        <v>147</v>
      </c>
      <c r="E14" s="4"/>
      <c r="F14" s="2">
        <v>1.5950007358129783</v>
      </c>
      <c r="G14" s="2">
        <v>1.5942361674232137</v>
      </c>
      <c r="H14" s="2"/>
      <c r="I14" s="4">
        <v>160</v>
      </c>
      <c r="J14" s="4">
        <v>160</v>
      </c>
      <c r="K14" s="4">
        <v>0</v>
      </c>
    </row>
    <row r="15" spans="2:13" ht="13" customHeight="1" x14ac:dyDescent="0.2">
      <c r="B15" s="1">
        <v>6</v>
      </c>
      <c r="C15" s="2">
        <v>0.76197183453366346</v>
      </c>
      <c r="D15" s="4">
        <v>159</v>
      </c>
      <c r="E15" s="4"/>
      <c r="F15" s="2">
        <v>0.20184372882149013</v>
      </c>
      <c r="G15" s="2">
        <v>1.0639127155086512</v>
      </c>
      <c r="H15" s="2"/>
      <c r="I15" s="4">
        <v>161</v>
      </c>
      <c r="J15" s="4">
        <v>168</v>
      </c>
      <c r="K15" s="4">
        <v>7</v>
      </c>
    </row>
    <row r="16" spans="2:13" ht="13" customHeight="1" x14ac:dyDescent="0.2">
      <c r="B16" s="1">
        <v>7</v>
      </c>
      <c r="C16" s="2">
        <v>0.86457734805258324</v>
      </c>
      <c r="D16" s="4">
        <v>160</v>
      </c>
      <c r="E16" s="4"/>
      <c r="F16" s="2">
        <v>0.22178294840533153</v>
      </c>
      <c r="G16" s="2">
        <v>0.43579080676204512</v>
      </c>
      <c r="H16" s="2"/>
      <c r="I16" s="4">
        <v>162</v>
      </c>
      <c r="J16" s="4">
        <v>164</v>
      </c>
      <c r="K16" s="4">
        <v>2</v>
      </c>
    </row>
    <row r="17" spans="2:15" ht="13" customHeight="1" x14ac:dyDescent="0.2">
      <c r="B17" s="1">
        <v>8</v>
      </c>
      <c r="C17" s="2">
        <v>0.29028789891990214</v>
      </c>
      <c r="D17" s="4">
        <v>157</v>
      </c>
      <c r="E17" s="4"/>
      <c r="F17" s="2">
        <v>0.90937287995757876</v>
      </c>
      <c r="G17" s="2">
        <v>-0.39929514198881416</v>
      </c>
      <c r="H17" s="2"/>
      <c r="I17" s="4">
        <v>165</v>
      </c>
      <c r="J17" s="4">
        <v>154</v>
      </c>
      <c r="K17" s="4">
        <v>-11</v>
      </c>
    </row>
    <row r="18" spans="2:15" ht="13" customHeight="1" x14ac:dyDescent="0.2">
      <c r="B18" s="1">
        <v>9</v>
      </c>
      <c r="C18" s="2">
        <v>-0.96866750922847367</v>
      </c>
      <c r="D18" s="4">
        <v>150</v>
      </c>
      <c r="E18" s="4"/>
      <c r="F18" s="2">
        <v>1.6580375968623526</v>
      </c>
      <c r="G18" s="2">
        <v>1.1447822403144852</v>
      </c>
      <c r="H18" s="2"/>
      <c r="I18" s="4">
        <v>164</v>
      </c>
      <c r="J18" s="4">
        <v>160</v>
      </c>
      <c r="K18" s="4">
        <v>-4</v>
      </c>
    </row>
    <row r="19" spans="2:15" ht="13" customHeight="1" x14ac:dyDescent="0.2">
      <c r="B19" s="5">
        <v>10</v>
      </c>
      <c r="C19" s="6">
        <v>0.97860382312166405</v>
      </c>
      <c r="D19" s="7">
        <v>160</v>
      </c>
      <c r="E19" s="7"/>
      <c r="F19" s="6">
        <v>-1.2529849086351286</v>
      </c>
      <c r="G19" s="2">
        <v>-0.96431420778248089</v>
      </c>
      <c r="H19" s="2"/>
      <c r="I19" s="4">
        <v>150</v>
      </c>
      <c r="J19" s="4">
        <v>152</v>
      </c>
      <c r="K19" s="4">
        <v>2</v>
      </c>
    </row>
    <row r="20" spans="2:15" ht="13" customHeight="1" x14ac:dyDescent="0.2">
      <c r="G20" s="28" t="s">
        <v>9</v>
      </c>
      <c r="H20" s="12"/>
      <c r="I20" s="29">
        <f ca="1">AVERAGE(I10:I19)</f>
        <v>158.9</v>
      </c>
      <c r="J20" s="29">
        <f ca="1">AVERAGE(J10:J19)</f>
        <v>160.4</v>
      </c>
      <c r="K20" s="29">
        <f ca="1">AVERAGE(K10:K19)</f>
        <v>1.5</v>
      </c>
    </row>
    <row r="21" spans="2:15" ht="13" customHeight="1" x14ac:dyDescent="0.2">
      <c r="G21" s="13" t="s">
        <v>22</v>
      </c>
      <c r="H21" s="5"/>
      <c r="I21" s="6">
        <f ca="1">_xlfn.STDEV.S(I10:I19)</f>
        <v>6.0635523141692005</v>
      </c>
      <c r="J21" s="44">
        <f ca="1">_xlfn.STDEV.S(J10:J19)</f>
        <v>5.3789714010518157</v>
      </c>
      <c r="K21" s="44">
        <f ca="1">_xlfn.STDEV.S(K10:K19)</f>
        <v>6.6206746886804018</v>
      </c>
    </row>
    <row r="22" spans="2:15" ht="13" customHeight="1" x14ac:dyDescent="0.2">
      <c r="G22" s="17" t="s">
        <v>10</v>
      </c>
      <c r="H22" s="5"/>
      <c r="I22" s="63">
        <f ca="1">CORREL(I10:I19,J10:J19)</f>
        <v>0.33521714652237222</v>
      </c>
      <c r="J22" s="64"/>
      <c r="K22" s="35"/>
      <c r="M22" s="8"/>
    </row>
    <row r="23" spans="2:15" ht="13" customHeight="1" x14ac:dyDescent="0.2">
      <c r="N23" s="10" t="s">
        <v>10</v>
      </c>
      <c r="O23" s="33">
        <f ca="1">I22</f>
        <v>0.33521714652237222</v>
      </c>
    </row>
  </sheetData>
  <mergeCells count="5">
    <mergeCell ref="G5:G6"/>
    <mergeCell ref="C7:D7"/>
    <mergeCell ref="F7:G7"/>
    <mergeCell ref="I7:J7"/>
    <mergeCell ref="I22:J22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7B940-D991-4A0C-B39C-C8C5CD55926A}">
  <dimension ref="B2:J16"/>
  <sheetViews>
    <sheetView workbookViewId="0"/>
  </sheetViews>
  <sheetFormatPr defaultRowHeight="13" x14ac:dyDescent="0.2"/>
  <cols>
    <col min="1" max="1" width="8.7265625" style="1"/>
    <col min="2" max="9" width="8.08984375" style="1" customWidth="1"/>
    <col min="10" max="10" width="12.36328125" style="1" customWidth="1"/>
    <col min="11" max="16384" width="8.7265625" style="1"/>
  </cols>
  <sheetData>
    <row r="2" spans="2:10" x14ac:dyDescent="0.2">
      <c r="C2" s="55" t="s">
        <v>51</v>
      </c>
    </row>
    <row r="4" spans="2:10" ht="15" x14ac:dyDescent="0.2">
      <c r="B4" s="22" t="s">
        <v>27</v>
      </c>
      <c r="C4" s="22" t="s">
        <v>16</v>
      </c>
      <c r="D4" s="22" t="s">
        <v>2</v>
      </c>
      <c r="E4" s="22" t="s">
        <v>5</v>
      </c>
      <c r="F4" s="22" t="s">
        <v>26</v>
      </c>
      <c r="G4" s="22" t="s">
        <v>32</v>
      </c>
      <c r="H4" s="22" t="s">
        <v>5</v>
      </c>
      <c r="I4" s="22" t="s">
        <v>26</v>
      </c>
      <c r="J4" s="41" t="s">
        <v>41</v>
      </c>
    </row>
    <row r="5" spans="2:10" ht="15.5" thickBot="1" x14ac:dyDescent="0.25">
      <c r="B5" s="16" t="s">
        <v>28</v>
      </c>
      <c r="C5" s="16" t="s">
        <v>17</v>
      </c>
      <c r="D5" s="9" t="s">
        <v>23</v>
      </c>
      <c r="E5" s="9" t="s">
        <v>24</v>
      </c>
      <c r="F5" s="9" t="s">
        <v>25</v>
      </c>
      <c r="G5" s="9" t="s">
        <v>31</v>
      </c>
      <c r="H5" s="19" t="s">
        <v>33</v>
      </c>
      <c r="I5" s="19" t="s">
        <v>34</v>
      </c>
      <c r="J5" s="16" t="s">
        <v>29</v>
      </c>
    </row>
    <row r="6" spans="2:10" x14ac:dyDescent="0.2">
      <c r="B6" s="4">
        <v>1</v>
      </c>
      <c r="C6" s="2">
        <v>0.335217146522372</v>
      </c>
      <c r="D6" s="3">
        <v>158.9</v>
      </c>
      <c r="E6" s="3">
        <v>160.4</v>
      </c>
      <c r="F6" s="3">
        <v>1.5</v>
      </c>
      <c r="G6" s="2">
        <v>6.0635523141692005</v>
      </c>
      <c r="H6" s="47">
        <v>5.3789714010518157</v>
      </c>
      <c r="I6" s="48">
        <v>6.6206746886804018</v>
      </c>
      <c r="J6" s="38" t="s">
        <v>35</v>
      </c>
    </row>
    <row r="7" spans="2:10" x14ac:dyDescent="0.2">
      <c r="B7" s="4">
        <v>2</v>
      </c>
      <c r="C7" s="2">
        <v>0.52813104122121191</v>
      </c>
      <c r="D7" s="3">
        <v>156.30000000000001</v>
      </c>
      <c r="E7" s="3">
        <v>154.4</v>
      </c>
      <c r="F7" s="3">
        <v>-1.9</v>
      </c>
      <c r="G7" s="2">
        <v>10.583530181896357</v>
      </c>
      <c r="H7" s="49">
        <v>7.1523112037687211</v>
      </c>
      <c r="I7" s="50">
        <v>9.1220124485286203</v>
      </c>
      <c r="J7" s="38" t="s">
        <v>35</v>
      </c>
    </row>
    <row r="8" spans="2:10" x14ac:dyDescent="0.2">
      <c r="B8" s="4">
        <v>3</v>
      </c>
      <c r="C8" s="2">
        <v>0.51454051618377883</v>
      </c>
      <c r="D8" s="3">
        <v>155.19999999999999</v>
      </c>
      <c r="E8" s="3">
        <v>150</v>
      </c>
      <c r="F8" s="3">
        <v>-5.2</v>
      </c>
      <c r="G8" s="2">
        <v>5.2025634707004453</v>
      </c>
      <c r="H8" s="51">
        <v>9.2975504539875686</v>
      </c>
      <c r="I8" s="52">
        <v>7.9833159359587755</v>
      </c>
      <c r="J8" s="39" t="s">
        <v>36</v>
      </c>
    </row>
    <row r="9" spans="2:10" x14ac:dyDescent="0.2">
      <c r="B9" s="4">
        <v>4</v>
      </c>
      <c r="C9" s="2">
        <v>-5.6942545485874942E-2</v>
      </c>
      <c r="D9" s="3">
        <v>156.19999999999999</v>
      </c>
      <c r="E9" s="3">
        <v>155.1</v>
      </c>
      <c r="F9" s="3">
        <v>-1.1000000000000001</v>
      </c>
      <c r="G9" s="2">
        <v>7.2387844283415426</v>
      </c>
      <c r="H9" s="49">
        <v>9.2189418529942415</v>
      </c>
      <c r="I9" s="50">
        <v>12.041133206176607</v>
      </c>
      <c r="J9" s="38" t="s">
        <v>37</v>
      </c>
    </row>
    <row r="10" spans="2:10" x14ac:dyDescent="0.2">
      <c r="B10" s="4">
        <v>5</v>
      </c>
      <c r="C10" s="2">
        <v>0.62594977686707587</v>
      </c>
      <c r="D10" s="3">
        <v>153.6</v>
      </c>
      <c r="E10" s="3">
        <v>151.80000000000001</v>
      </c>
      <c r="F10" s="3">
        <v>-1.8</v>
      </c>
      <c r="G10" s="2">
        <v>10.803291679442479</v>
      </c>
      <c r="H10" s="51">
        <v>10.108302418199495</v>
      </c>
      <c r="I10" s="52">
        <v>9.0651959591493547</v>
      </c>
      <c r="J10" s="39" t="s">
        <v>38</v>
      </c>
    </row>
    <row r="11" spans="2:10" x14ac:dyDescent="0.2">
      <c r="B11" s="4">
        <v>6</v>
      </c>
      <c r="C11" s="2">
        <v>-0.21827039027520193</v>
      </c>
      <c r="D11" s="3">
        <v>154.69999999999999</v>
      </c>
      <c r="E11" s="3">
        <v>156.19999999999999</v>
      </c>
      <c r="F11" s="3">
        <v>1.5</v>
      </c>
      <c r="G11" s="2">
        <v>10.95495828888048</v>
      </c>
      <c r="H11" s="49">
        <v>10.706176825656403</v>
      </c>
      <c r="I11" s="50">
        <v>16.906606203887677</v>
      </c>
      <c r="J11" s="38" t="s">
        <v>39</v>
      </c>
    </row>
    <row r="12" spans="2:10" x14ac:dyDescent="0.2">
      <c r="B12" s="4">
        <v>7</v>
      </c>
      <c r="C12" s="2">
        <v>0.72421535042642238</v>
      </c>
      <c r="D12" s="3">
        <v>153</v>
      </c>
      <c r="E12" s="3">
        <v>155.80000000000001</v>
      </c>
      <c r="F12" s="3">
        <v>2.8</v>
      </c>
      <c r="G12" s="2">
        <v>7.8031332738130832</v>
      </c>
      <c r="H12" s="51">
        <v>11.679041056525145</v>
      </c>
      <c r="I12" s="52">
        <v>8.0801540139337007</v>
      </c>
      <c r="J12" s="39" t="s">
        <v>40</v>
      </c>
    </row>
    <row r="13" spans="2:10" x14ac:dyDescent="0.2">
      <c r="B13" s="4">
        <v>8</v>
      </c>
      <c r="C13" s="2">
        <v>-0.5598995270461512</v>
      </c>
      <c r="D13" s="3">
        <v>152.30000000000001</v>
      </c>
      <c r="E13" s="3">
        <v>155.19999999999999</v>
      </c>
      <c r="F13" s="3">
        <v>2.9</v>
      </c>
      <c r="G13" s="2">
        <v>9.0927321404392973</v>
      </c>
      <c r="H13" s="49">
        <v>6.8443001427789865</v>
      </c>
      <c r="I13" s="50">
        <v>14.114216631152829</v>
      </c>
      <c r="J13" s="38" t="s">
        <v>39</v>
      </c>
    </row>
    <row r="14" spans="2:10" x14ac:dyDescent="0.2">
      <c r="B14" s="4">
        <v>9</v>
      </c>
      <c r="C14" s="2">
        <v>8.0295126808202139E-2</v>
      </c>
      <c r="D14" s="3">
        <v>155</v>
      </c>
      <c r="E14" s="3">
        <v>156.1</v>
      </c>
      <c r="F14" s="3">
        <v>1.1000000000000001</v>
      </c>
      <c r="G14" s="2">
        <v>8.755950357709132</v>
      </c>
      <c r="H14" s="49">
        <v>12.485102233373091</v>
      </c>
      <c r="I14" s="50">
        <v>14.662499407975739</v>
      </c>
      <c r="J14" s="38" t="s">
        <v>37</v>
      </c>
    </row>
    <row r="15" spans="2:10" x14ac:dyDescent="0.2">
      <c r="B15" s="4">
        <v>10</v>
      </c>
      <c r="C15" s="2">
        <v>0.62401777272213288</v>
      </c>
      <c r="D15" s="3">
        <v>158.4</v>
      </c>
      <c r="E15" s="3">
        <v>158.19999999999999</v>
      </c>
      <c r="F15" s="3">
        <v>-0.2</v>
      </c>
      <c r="G15" s="2">
        <v>9.0209632400192046</v>
      </c>
      <c r="H15" s="51">
        <v>12.656135973423238</v>
      </c>
      <c r="I15" s="52">
        <v>9.9532239333125965</v>
      </c>
      <c r="J15" s="39" t="s">
        <v>40</v>
      </c>
    </row>
    <row r="16" spans="2:10" ht="13.5" thickBot="1" x14ac:dyDescent="0.25">
      <c r="B16" s="46" t="s">
        <v>30</v>
      </c>
      <c r="C16" s="45">
        <f ca="1">AVERAGE(C6:C15)</f>
        <v>0.25972542679439675</v>
      </c>
      <c r="D16" s="37">
        <f t="shared" ref="D16:I16" ca="1" si="0">AVERAGE(D6:D15)</f>
        <v>155.36000000000001</v>
      </c>
      <c r="E16" s="37">
        <f t="shared" ca="1" si="0"/>
        <v>155.32</v>
      </c>
      <c r="F16" s="37">
        <f t="shared" ca="1" si="0"/>
        <v>-4.0000000000000022E-2</v>
      </c>
      <c r="G16" s="37">
        <f t="shared" ca="1" si="0"/>
        <v>8.5519459375411238</v>
      </c>
      <c r="H16" s="53">
        <f t="shared" ca="1" si="0"/>
        <v>9.5526833561758711</v>
      </c>
      <c r="I16" s="54">
        <f t="shared" ca="1" si="0"/>
        <v>10.854903242875631</v>
      </c>
      <c r="J16" s="40" t="s">
        <v>42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相関シミュレーション</vt:lpstr>
      <vt:lpstr>相関0.5スナップ</vt:lpstr>
      <vt:lpstr>相関0.3スナップト</vt:lpstr>
      <vt:lpstr>10回分</vt:lpstr>
      <vt:lpstr>相関シミュレーション!_Ref86929369</vt:lpstr>
    </vt:vector>
  </TitlesOfParts>
  <Company>個人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cp:lastPrinted>2021-11-18T09:45:09Z</cp:lastPrinted>
  <dcterms:created xsi:type="dcterms:W3CDTF">2011-05-10T06:39:50Z</dcterms:created>
  <dcterms:modified xsi:type="dcterms:W3CDTF">2024-02-12T08:02:36Z</dcterms:modified>
</cp:coreProperties>
</file>