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12_ミカエリス\"/>
    </mc:Choice>
  </mc:AlternateContent>
  <xr:revisionPtr revIDLastSave="0" documentId="13_ncr:1_{26DEB126-13FD-4AE9-8BA4-2F8B9A14BBD1}" xr6:coauthVersionLast="47" xr6:coauthVersionMax="47" xr10:uidLastSave="{00000000-0000-0000-0000-000000000000}"/>
  <bookViews>
    <workbookView xWindow="1860" yWindow="550" windowWidth="16950" windowHeight="10250" xr2:uid="{03BB8E50-DD69-4131-AAA5-95EE6C8D49D7}"/>
  </bookViews>
  <sheets>
    <sheet name="Ki の比" sheetId="1" r:id="rId1"/>
    <sheet name="阻害A薬" sheetId="3" r:id="rId2"/>
    <sheet name="Ki の推定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R11" i="1"/>
  <c r="R14" i="1" s="1"/>
  <c r="R9" i="1"/>
  <c r="R8" i="1"/>
  <c r="R7" i="1"/>
  <c r="R6" i="1"/>
  <c r="R13" i="1" l="1"/>
</calcChain>
</file>

<file path=xl/sharedStrings.xml><?xml version="1.0" encoding="utf-8"?>
<sst xmlns="http://schemas.openxmlformats.org/spreadsheetml/2006/main" count="102" uniqueCount="83">
  <si>
    <t>SD</t>
    <phoneticPr fontId="1"/>
  </si>
  <si>
    <t>L95%</t>
    <phoneticPr fontId="1"/>
  </si>
  <si>
    <t>U98%</t>
    <phoneticPr fontId="1"/>
  </si>
  <si>
    <t xml:space="preserve">1.08   </t>
    <phoneticPr fontId="1"/>
  </si>
  <si>
    <t xml:space="preserve">1.34  </t>
    <phoneticPr fontId="1"/>
  </si>
  <si>
    <t xml:space="preserve">1.41  </t>
    <phoneticPr fontId="1"/>
  </si>
  <si>
    <t xml:space="preserve">1.67  </t>
    <phoneticPr fontId="1"/>
  </si>
  <si>
    <r>
      <rPr>
        <sz val="10"/>
        <color theme="1"/>
        <rFont val="ＭＳ Ｐ明朝"/>
        <family val="2"/>
        <charset val="128"/>
      </rPr>
      <t>推定値の比</t>
    </r>
    <rPh sb="4" eb="5">
      <t>ヒ</t>
    </rPh>
    <phoneticPr fontId="1"/>
  </si>
  <si>
    <r>
      <rPr>
        <sz val="10"/>
        <color theme="1"/>
        <rFont val="ＭＳ Ｐ明朝"/>
        <family val="1"/>
        <charset val="128"/>
      </rPr>
      <t>実験番号</t>
    </r>
    <rPh sb="0" eb="2">
      <t>ジッケン</t>
    </rPh>
    <rPh sb="2" eb="4">
      <t>バンゴウ</t>
    </rPh>
    <phoneticPr fontId="1"/>
  </si>
  <si>
    <r>
      <rPr>
        <sz val="10"/>
        <color theme="1"/>
        <rFont val="ＭＳ Ｐ明朝"/>
        <family val="1"/>
        <charset val="128"/>
      </rPr>
      <t>実験系</t>
    </r>
    <r>
      <rPr>
        <sz val="10"/>
        <color theme="1"/>
        <rFont val="Times New Roman"/>
        <family val="1"/>
      </rPr>
      <t xml:space="preserve"> 1</t>
    </r>
    <rPh sb="0" eb="3">
      <t>ジッケンケイ</t>
    </rPh>
    <phoneticPr fontId="1"/>
  </si>
  <si>
    <r>
      <rPr>
        <sz val="10"/>
        <color theme="1"/>
        <rFont val="ＭＳ Ｐ明朝"/>
        <family val="1"/>
        <charset val="128"/>
      </rPr>
      <t>実験系</t>
    </r>
    <r>
      <rPr>
        <sz val="10"/>
        <color theme="1"/>
        <rFont val="Times New Roman"/>
        <family val="1"/>
      </rPr>
      <t xml:space="preserve"> 2</t>
    </r>
    <rPh sb="0" eb="3">
      <t>ジッケンケイ</t>
    </rPh>
    <phoneticPr fontId="1"/>
  </si>
  <si>
    <r>
      <rPr>
        <sz val="10"/>
        <color theme="1"/>
        <rFont val="ＭＳ Ｐ明朝"/>
        <family val="1"/>
        <charset val="128"/>
      </rPr>
      <t>実験系</t>
    </r>
    <r>
      <rPr>
        <sz val="10"/>
        <color theme="1"/>
        <rFont val="Times New Roman"/>
        <family val="1"/>
      </rPr>
      <t xml:space="preserve"> 3</t>
    </r>
    <rPh sb="0" eb="3">
      <t>ジッケンケイ</t>
    </rPh>
    <phoneticPr fontId="1"/>
  </si>
  <si>
    <r>
      <rPr>
        <sz val="10"/>
        <color theme="1"/>
        <rFont val="ＭＳ Ｐ明朝"/>
        <family val="1"/>
        <charset val="128"/>
      </rPr>
      <t>実験系</t>
    </r>
    <r>
      <rPr>
        <sz val="10"/>
        <color theme="1"/>
        <rFont val="Times New Roman"/>
        <family val="1"/>
      </rPr>
      <t xml:space="preserve"> 4</t>
    </r>
    <rPh sb="0" eb="3">
      <t>ジッケンケイ</t>
    </rPh>
    <phoneticPr fontId="1"/>
  </si>
  <si>
    <r>
      <rPr>
        <sz val="10"/>
        <color theme="1"/>
        <rFont val="ＭＳ Ｐ明朝"/>
        <family val="1"/>
        <charset val="128"/>
      </rPr>
      <t>実験系</t>
    </r>
    <rPh sb="0" eb="3">
      <t>ジッケンケイ</t>
    </rPh>
    <phoneticPr fontId="1"/>
  </si>
  <si>
    <r>
      <rPr>
        <sz val="10"/>
        <color theme="1"/>
        <rFont val="ＭＳ Ｐ明朝"/>
        <family val="1"/>
        <charset val="128"/>
      </rPr>
      <t>比</t>
    </r>
    <rPh sb="0" eb="1">
      <t>ヒ</t>
    </rPh>
    <phoneticPr fontId="1"/>
  </si>
  <si>
    <r>
      <rPr>
        <sz val="10"/>
        <color theme="1"/>
        <rFont val="ＭＳ Ｐ明朝"/>
        <family val="1"/>
        <charset val="128"/>
      </rPr>
      <t>比の平均</t>
    </r>
    <rPh sb="0" eb="1">
      <t>ヒ</t>
    </rPh>
    <rPh sb="2" eb="4">
      <t>ヘイキン</t>
    </rPh>
    <phoneticPr fontId="1"/>
  </si>
  <si>
    <r>
      <rPr>
        <sz val="10"/>
        <color theme="1"/>
        <rFont val="ＭＳ Ｐ明朝"/>
        <family val="1"/>
        <charset val="128"/>
      </rPr>
      <t>全体平均</t>
    </r>
    <rPh sb="0" eb="2">
      <t>ゼンタイ</t>
    </rPh>
    <rPh sb="2" eb="4">
      <t>ヘイキン</t>
    </rPh>
    <phoneticPr fontId="1"/>
  </si>
  <si>
    <r>
      <rPr>
        <sz val="10"/>
        <color theme="1"/>
        <rFont val="ＭＳ Ｐ明朝"/>
        <family val="1"/>
        <charset val="128"/>
      </rPr>
      <t>実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ＭＳ Ｐ明朝"/>
        <family val="1"/>
        <charset val="128"/>
      </rPr>
      <t>験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ＭＳ Ｐ明朝"/>
        <family val="1"/>
        <charset val="128"/>
      </rPr>
      <t>系</t>
    </r>
    <rPh sb="0" eb="1">
      <t>ジツ</t>
    </rPh>
    <rPh sb="3" eb="4">
      <t>ゲン</t>
    </rPh>
    <rPh sb="6" eb="7">
      <t>ケイ</t>
    </rPh>
    <phoneticPr fontId="1"/>
  </si>
  <si>
    <t>平均</t>
    <rPh sb="0" eb="2">
      <t>ヘイキン</t>
    </rPh>
    <phoneticPr fontId="1"/>
  </si>
  <si>
    <t>総平均</t>
    <rPh sb="0" eb="3">
      <t>ソウヘイキン</t>
    </rPh>
    <phoneticPr fontId="1"/>
  </si>
  <si>
    <r>
      <rPr>
        <sz val="10"/>
        <color theme="1"/>
        <rFont val="ＭＳ Ｐ明朝"/>
        <family val="1"/>
        <charset val="128"/>
      </rPr>
      <t>山崎ら（</t>
    </r>
    <r>
      <rPr>
        <sz val="10"/>
        <color theme="1"/>
        <rFont val="Times New Roman"/>
        <family val="1"/>
      </rPr>
      <t>2008</t>
    </r>
    <r>
      <rPr>
        <sz val="10"/>
        <color theme="1"/>
        <rFont val="ＭＳ Ｐ明朝"/>
        <family val="1"/>
        <charset val="128"/>
      </rPr>
      <t>）の表</t>
    </r>
    <r>
      <rPr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の「推定値の比」を引用</t>
    </r>
    <rPh sb="0" eb="2">
      <t>ヤマザキ</t>
    </rPh>
    <rPh sb="10" eb="11">
      <t>ヒョウ</t>
    </rPh>
    <rPh sb="14" eb="17">
      <t>スイテイチ</t>
    </rPh>
    <rPh sb="18" eb="19">
      <t>ヒ</t>
    </rPh>
    <rPh sb="21" eb="23">
      <t>インヨウ</t>
    </rPh>
    <phoneticPr fontId="1"/>
  </si>
  <si>
    <r>
      <t>(</t>
    </r>
    <r>
      <rPr>
        <i/>
        <sz val="10"/>
        <color theme="1"/>
        <rFont val="Times New Roman"/>
        <family val="1"/>
      </rPr>
      <t>Km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</si>
  <si>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t>(</t>
    </r>
    <r>
      <rPr>
        <i/>
        <sz val="10"/>
        <color theme="1"/>
        <rFont val="Times New Roman"/>
        <family val="1"/>
      </rPr>
      <t>Km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r>
      <rPr>
        <sz val="11"/>
        <color theme="1"/>
        <rFont val="ＭＳ Ｐ明朝"/>
        <family val="2"/>
        <charset val="128"/>
      </rPr>
      <t/>
    </r>
    <phoneticPr fontId="1"/>
  </si>
  <si>
    <r>
      <t>(</t>
    </r>
    <r>
      <rPr>
        <i/>
        <sz val="10"/>
        <color theme="1"/>
        <rFont val="Times New Roman"/>
        <family val="1"/>
      </rPr>
      <t>Ki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</si>
  <si>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t>(</t>
    </r>
    <r>
      <rPr>
        <i/>
        <sz val="10"/>
        <color theme="1"/>
        <rFont val="Times New Roman"/>
        <family val="1"/>
      </rPr>
      <t>Ki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=</t>
    </r>
    <r>
      <rPr>
        <sz val="11"/>
        <color theme="1"/>
        <rFont val="ＭＳ Ｐ明朝"/>
        <family val="2"/>
        <charset val="128"/>
      </rPr>
      <t/>
    </r>
    <phoneticPr fontId="1"/>
  </si>
  <si>
    <t>実験</t>
    <rPh sb="0" eb="2">
      <t>ジッケン</t>
    </rPh>
    <phoneticPr fontId="1"/>
  </si>
  <si>
    <t>平均</t>
    <rPh sb="0" eb="2">
      <t>ヘイキン</t>
    </rPh>
    <phoneticPr fontId="1"/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</si>
  <si>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>a</t>
    </r>
    <rPh sb="0" eb="2">
      <t>ソガイ</t>
    </rPh>
    <rPh sb="2" eb="3">
      <t>ヤク</t>
    </rPh>
    <phoneticPr fontId="11"/>
  </si>
  <si>
    <r>
      <rPr>
        <sz val="10"/>
        <rFont val="ＭＳ Ｐ明朝"/>
        <family val="1"/>
        <charset val="128"/>
      </rPr>
      <t>酵素</t>
    </r>
    <rPh sb="0" eb="2">
      <t>コウソ</t>
    </rPh>
    <phoneticPr fontId="11"/>
  </si>
  <si>
    <r>
      <rPr>
        <sz val="10"/>
        <rFont val="ＭＳ Ｐ明朝"/>
        <family val="1"/>
        <charset val="128"/>
      </rPr>
      <t>反応</t>
    </r>
    <rPh sb="0" eb="2">
      <t>ハンノウ</t>
    </rPh>
    <phoneticPr fontId="11"/>
  </si>
  <si>
    <t>No</t>
    <phoneticPr fontId="11"/>
  </si>
  <si>
    <t>A</t>
    <phoneticPr fontId="11"/>
  </si>
  <si>
    <t>S</t>
    <phoneticPr fontId="11"/>
  </si>
  <si>
    <t>V</t>
    <phoneticPr fontId="11"/>
  </si>
  <si>
    <t>A (nM)</t>
    <phoneticPr fontId="11"/>
  </si>
  <si>
    <t>No</t>
    <phoneticPr fontId="1"/>
  </si>
  <si>
    <t>i</t>
    <phoneticPr fontId="1"/>
  </si>
  <si>
    <t>◇</t>
    <phoneticPr fontId="1"/>
  </si>
  <si>
    <t>回帰</t>
    <rPh sb="0" eb="2">
      <t>カイキ</t>
    </rPh>
    <phoneticPr fontId="1"/>
  </si>
  <si>
    <t>参照線</t>
    <rPh sb="0" eb="3">
      <t>サンショウセン</t>
    </rPh>
    <phoneticPr fontId="1"/>
  </si>
  <si>
    <t>Vmax</t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</si>
  <si>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0</t>
    </r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</si>
  <si>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</si>
  <si>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</si>
  <si>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</si>
  <si>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</si>
  <si>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</si>
  <si>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0</t>
    </r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</si>
  <si>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</si>
  <si>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</si>
  <si>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vertAlign val="subscript"/>
        <sz val="10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</si>
  <si>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ＭＳ Ｐ明朝"/>
        <family val="1"/>
        <charset val="128"/>
      </rPr>
      <t>個別に推定</t>
    </r>
    <rPh sb="0" eb="2">
      <t>コベツ</t>
    </rPh>
    <rPh sb="3" eb="5">
      <t>スイテイ</t>
    </rPh>
    <phoneticPr fontId="1"/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</si>
  <si>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 xml:space="preserve">  </t>
    </r>
    <rPh sb="0" eb="2">
      <t>ソガイ</t>
    </rPh>
    <rPh sb="2" eb="3">
      <t>ヤク</t>
    </rPh>
    <phoneticPr fontId="11"/>
  </si>
  <si>
    <r>
      <rPr>
        <sz val="10"/>
        <rFont val="ＭＳ Ｐ明朝"/>
        <family val="1"/>
        <charset val="128"/>
      </rPr>
      <t>基質</t>
    </r>
    <r>
      <rPr>
        <sz val="10"/>
        <rFont val="Times New Roman"/>
        <family val="1"/>
      </rPr>
      <t xml:space="preserve"> 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  mM</t>
    </r>
    <rPh sb="0" eb="2">
      <t>キシツ</t>
    </rPh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</si>
  <si>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Ph sb="6" eb="8">
      <t>キョウツウ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</si>
  <si>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</si>
  <si>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</si>
  <si>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</si>
  <si>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</si>
  <si>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</si>
  <si>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ＭＳ Ｐ明朝"/>
        <family val="1"/>
        <charset val="128"/>
      </rPr>
      <t>濃度</t>
    </r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Ph sb="0" eb="2">
      <t>ノウド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</si>
  <si>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perscript"/>
        <sz val="10"/>
        <rFont val="ＭＳ Ｐ明朝"/>
        <family val="1"/>
        <charset val="128"/>
      </rPr>
      <t>共通</t>
    </r>
    <rPh sb="7" eb="9">
      <t>キョウツウ</t>
    </rPh>
    <phoneticPr fontId="1"/>
  </si>
  <si>
    <r>
      <rPr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Vmax</t>
    </r>
    <rPh sb="0" eb="2">
      <t>キョウツウ</t>
    </rPh>
    <phoneticPr fontId="1"/>
  </si>
  <si>
    <t>(Km)1</t>
    <phoneticPr fontId="1"/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</si>
  <si>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 xml:space="preserve">  A</t>
    </r>
    <rPh sb="0" eb="2">
      <t>ソガイ</t>
    </rPh>
    <rPh sb="2" eb="3">
      <t>ヤク</t>
    </rPh>
    <phoneticPr fontId="11"/>
  </si>
  <si>
    <r>
      <rPr>
        <sz val="10"/>
        <color theme="1"/>
        <rFont val="ＭＳ Ｐ明朝"/>
        <family val="1"/>
        <charset val="128"/>
      </rPr>
      <t>比</t>
    </r>
    <r>
      <rPr>
        <sz val="10"/>
        <color theme="1"/>
        <rFont val="Times New Roman"/>
        <family val="1"/>
      </rPr>
      <t xml:space="preserve"> = b)</t>
    </r>
    <r>
      <rPr>
        <sz val="10"/>
        <color theme="1"/>
        <rFont val="ＭＳ Ｐ明朝"/>
        <family val="1"/>
        <charset val="128"/>
      </rPr>
      <t>両逆数</t>
    </r>
    <r>
      <rPr>
        <sz val="10"/>
        <color theme="1"/>
        <rFont val="Times New Roman"/>
        <family val="1"/>
      </rPr>
      <t xml:space="preserve"> / a)</t>
    </r>
    <r>
      <rPr>
        <sz val="10"/>
        <color theme="1"/>
        <rFont val="ＭＳ Ｐ明朝"/>
        <family val="1"/>
        <charset val="128"/>
      </rPr>
      <t>非線形</t>
    </r>
    <rPh sb="0" eb="1">
      <t>ヒ</t>
    </rPh>
    <rPh sb="6" eb="9">
      <t>リョウギャクスウ</t>
    </rPh>
    <rPh sb="14" eb="17">
      <t>ヒセンケイ</t>
    </rPh>
    <phoneticPr fontId="1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</si>
  <si>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nM</t>
    </r>
    <phoneticPr fontId="1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</si>
  <si>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</si>
  <si>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</si>
  <si>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rPh sb="27" eb="29">
      <t>キョウツウ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</si>
  <si>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</si>
  <si>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/(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</si>
  <si>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ＭＳ Ｐ明朝"/>
        <family val="1"/>
        <charset val="128"/>
      </rPr>
      <t>＋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([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vertAlign val="subscript"/>
        <sz val="10"/>
        <rFont val="Times New Roman"/>
        <family val="1"/>
      </rPr>
      <t>4/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Ki</t>
    </r>
    <r>
      <rPr>
        <sz val="10"/>
        <rFont val="Times New Roman"/>
        <family val="1"/>
      </rPr>
      <t>)</t>
    </r>
    <r>
      <rPr>
        <vertAlign val="superscript"/>
        <sz val="10"/>
        <rFont val="ＭＳ Ｐ明朝"/>
        <family val="1"/>
        <charset val="128"/>
      </rPr>
      <t>共通</t>
    </r>
    <r>
      <rPr>
        <sz val="10"/>
        <rFont val="Times New Roman"/>
        <family val="1"/>
      </rPr>
      <t>)</t>
    </r>
    <rPh sb="6" eb="8">
      <t>キョウツウ</t>
    </rPh>
    <phoneticPr fontId="1"/>
  </si>
  <si>
    <r>
      <t xml:space="preserve">                  </t>
    </r>
    <r>
      <rPr>
        <sz val="10"/>
        <rFont val="ＭＳ Ｐ明朝"/>
        <family val="1"/>
        <charset val="128"/>
      </rPr>
      <t>基質</t>
    </r>
    <r>
      <rPr>
        <sz val="10"/>
        <rFont val="Times New Roman"/>
        <family val="1"/>
      </rPr>
      <t xml:space="preserve"> 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  mM</t>
    </r>
    <rPh sb="18" eb="20">
      <t>キシツ</t>
    </rPh>
    <phoneticPr fontId="11"/>
  </si>
  <si>
    <r>
      <rPr>
        <sz val="10"/>
        <rFont val="Times New Roman"/>
        <family val="1"/>
      </rPr>
      <t xml:space="preserve">                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 xml:space="preserve">)  </t>
    </r>
    <phoneticPr fontId="1"/>
  </si>
  <si>
    <r>
      <rPr>
        <sz val="10"/>
        <rFont val="ＭＳ Ｐ明朝"/>
        <family val="1"/>
        <charset val="128"/>
      </rPr>
      <t>共通</t>
    </r>
    <r>
      <rPr>
        <i/>
        <sz val="10"/>
        <rFont val="Times New Roman"/>
        <family val="1"/>
      </rPr>
      <t xml:space="preserve"> Vmax</t>
    </r>
    <r>
      <rPr>
        <sz val="10"/>
        <rFont val="ＭＳ Ｐ明朝"/>
        <family val="1"/>
        <charset val="128"/>
      </rPr>
      <t>，</t>
    </r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 xml:space="preserve">) </t>
    </r>
    <r>
      <rPr>
        <sz val="10"/>
        <rFont val="ＭＳ Ｐ明朝"/>
        <family val="1"/>
        <charset val="128"/>
      </rPr>
      <t>が濃度</t>
    </r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 xml:space="preserve">] </t>
    </r>
    <r>
      <rPr>
        <sz val="10"/>
        <rFont val="ＭＳ Ｐ明朝"/>
        <family val="1"/>
        <charset val="128"/>
      </rPr>
      <t>に比例</t>
    </r>
    <rPh sb="14" eb="16">
      <t>ノウド</t>
    </rPh>
    <rPh sb="21" eb="23">
      <t>ヒレイ</t>
    </rPh>
    <phoneticPr fontId="1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</si>
  <si>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ＭＳ Ｐ明朝"/>
        <family val="1"/>
        <charset val="128"/>
      </rPr>
      <t>共通</t>
    </r>
    <rPh sb="6" eb="8">
      <t>キョウツウ</t>
    </rPh>
    <phoneticPr fontId="1"/>
  </si>
  <si>
    <t>表12.23</t>
    <rPh sb="0" eb="1">
      <t>ヒョウ</t>
    </rPh>
    <phoneticPr fontId="1"/>
  </si>
  <si>
    <t>図12.8</t>
    <rPh sb="0" eb="1">
      <t>ズ</t>
    </rPh>
    <phoneticPr fontId="1"/>
  </si>
  <si>
    <t>表12.24</t>
    <rPh sb="0" eb="1">
      <t>ヒョウ</t>
    </rPh>
    <phoneticPr fontId="11"/>
  </si>
  <si>
    <t>図12.9</t>
    <rPh sb="0" eb="1">
      <t>ズ</t>
    </rPh>
    <phoneticPr fontId="1"/>
  </si>
  <si>
    <r>
      <rPr>
        <sz val="10"/>
        <rFont val="ＭＳ Ｐ明朝"/>
        <family val="1"/>
        <charset val="128"/>
      </rPr>
      <t>表</t>
    </r>
    <r>
      <rPr>
        <sz val="10"/>
        <rFont val="Times New Roman"/>
        <family val="1"/>
      </rPr>
      <t>12.25</t>
    </r>
    <rPh sb="0" eb="1">
      <t>ヒョウ</t>
    </rPh>
    <phoneticPr fontId="1"/>
  </si>
  <si>
    <t>図12.10</t>
    <rPh sb="0" eb="1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</si>
</sst>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"/>
    <numFmt numFmtId="177" formatCode="0.000_ "/>
    <numFmt numFmtId="178" formatCode="0.00_ "/>
    <numFmt numFmtId="179" formatCode="0.0_ "/>
    <numFmt numFmtId="180" formatCode="0.0000_ "/>
  </numFmts>
  <fonts count="17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9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name val="Times New Roman"/>
      <family val="1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i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  <font>
      <sz val="11"/>
      <color theme="1"/>
      <name val="Times New Roman"/>
      <family val="1"/>
    </font>
    <font>
      <vertAlign val="superscript"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3" xfId="0" applyFont="1" applyBorder="1">
      <alignment vertical="center"/>
    </xf>
    <xf numFmtId="180" fontId="9" fillId="0" borderId="0" xfId="0" applyNumberFormat="1" applyFont="1">
      <alignment vertic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>
      <alignment vertical="center"/>
    </xf>
    <xf numFmtId="177" fontId="9" fillId="0" borderId="0" xfId="0" applyNumberFormat="1" applyFont="1" applyAlignment="1">
      <alignment horizontal="right"/>
    </xf>
    <xf numFmtId="177" fontId="9" fillId="0" borderId="1" xfId="0" applyNumberFormat="1" applyFont="1" applyBorder="1" applyAlignment="1">
      <alignment horizontal="right"/>
    </xf>
    <xf numFmtId="177" fontId="9" fillId="0" borderId="1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12" fillId="0" borderId="0" xfId="0" applyFont="1">
      <alignment vertical="center"/>
    </xf>
    <xf numFmtId="177" fontId="12" fillId="0" borderId="0" xfId="0" applyNumberFormat="1" applyFont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1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177" fontId="12" fillId="0" borderId="0" xfId="0" applyNumberFormat="1" applyFont="1" applyAlignment="1">
      <alignment horizontal="left"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7346799041424"/>
          <c:y val="3.8816393533847138E-2"/>
          <c:w val="0.71852653200958572"/>
          <c:h val="0.9223672129323057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'Ki の比'!$N$6:$N$23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</c:numCache>
            </c:numRef>
          </c:xVal>
          <c:yVal>
            <c:numRef>
              <c:f>'Ki の比'!$O$6:$O$23</c:f>
              <c:numCache>
                <c:formatCode>General</c:formatCode>
                <c:ptCount val="18"/>
                <c:pt idx="0">
                  <c:v>0.66600000000000004</c:v>
                </c:pt>
                <c:pt idx="1">
                  <c:v>0.77600000000000002</c:v>
                </c:pt>
                <c:pt idx="2">
                  <c:v>0.58899999999999997</c:v>
                </c:pt>
                <c:pt idx="3">
                  <c:v>0.83499999999999996</c:v>
                </c:pt>
                <c:pt idx="4">
                  <c:v>0.66300000000000003</c:v>
                </c:pt>
                <c:pt idx="5">
                  <c:v>0.94599999999999995</c:v>
                </c:pt>
                <c:pt idx="6">
                  <c:v>0.81599999999999995</c:v>
                </c:pt>
                <c:pt idx="7">
                  <c:v>1.08</c:v>
                </c:pt>
                <c:pt idx="8">
                  <c:v>1.34</c:v>
                </c:pt>
                <c:pt idx="9">
                  <c:v>1.49</c:v>
                </c:pt>
                <c:pt idx="10">
                  <c:v>2.15</c:v>
                </c:pt>
                <c:pt idx="11">
                  <c:v>1.92</c:v>
                </c:pt>
                <c:pt idx="12">
                  <c:v>1.53</c:v>
                </c:pt>
                <c:pt idx="13">
                  <c:v>2.85</c:v>
                </c:pt>
                <c:pt idx="14">
                  <c:v>0.26400000000000001</c:v>
                </c:pt>
                <c:pt idx="15">
                  <c:v>1.41</c:v>
                </c:pt>
                <c:pt idx="16">
                  <c:v>0.71199999999999997</c:v>
                </c:pt>
                <c:pt idx="17">
                  <c:v>1.67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13-436F-8550-0B272291B3A5}"/>
            </c:ext>
          </c:extLst>
        </c:ser>
        <c:ser>
          <c:idx val="1"/>
          <c:order val="1"/>
          <c:tx>
            <c:v>平均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'Ki の比'!$Q$6:$Q$9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'Ki の比'!$R$6:$R$9</c:f>
              <c:numCache>
                <c:formatCode>0.0000</c:formatCode>
                <c:ptCount val="4"/>
                <c:pt idx="0">
                  <c:v>0.71650000000000003</c:v>
                </c:pt>
                <c:pt idx="1">
                  <c:v>0.96899999999999997</c:v>
                </c:pt>
                <c:pt idx="2">
                  <c:v>1.988</c:v>
                </c:pt>
                <c:pt idx="3">
                  <c:v>1.014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13-436F-8550-0B272291B3A5}"/>
            </c:ext>
          </c:extLst>
        </c:ser>
        <c:ser>
          <c:idx val="2"/>
          <c:order val="2"/>
          <c:tx>
            <c:v>総平均</c:v>
          </c:tx>
          <c:spPr>
            <a:ln w="63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'Ki の比'!$Q$17:$Q$18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'Ki の比'!$R$17:$R$18</c:f>
              <c:numCache>
                <c:formatCode>General</c:formatCode>
                <c:ptCount val="2"/>
                <c:pt idx="0">
                  <c:v>1.2059444444444445</c:v>
                </c:pt>
                <c:pt idx="1">
                  <c:v>1.2059444444444445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13-436F-8550-0B272291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802744"/>
        <c:axId val="221803072"/>
      </c:scatterChart>
      <c:valAx>
        <c:axId val="221802744"/>
        <c:scaling>
          <c:orientation val="minMax"/>
          <c:max val="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1803072"/>
        <c:crosses val="autoZero"/>
        <c:crossBetween val="midCat"/>
        <c:majorUnit val="1"/>
      </c:valAx>
      <c:valAx>
        <c:axId val="22180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阻害値数  比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1802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301625340310723"/>
          <c:y val="2.5428331875182269E-2"/>
          <c:w val="0.6001310705727001"/>
          <c:h val="0.7121710693421385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Lit>
              <c:formatCode>General</c:formatCode>
              <c:ptCount val="9"/>
              <c:pt idx="0">
                <c:v>0.6</c:v>
              </c:pt>
              <c:pt idx="1">
                <c:v>0.6</c:v>
              </c:pt>
              <c:pt idx="2">
                <c:v>0.6</c:v>
              </c:pt>
              <c:pt idx="3">
                <c:v>0.8</c:v>
              </c:pt>
              <c:pt idx="4">
                <c:v>0.8</c:v>
              </c:pt>
              <c:pt idx="5">
                <c:v>0.8</c:v>
              </c:pt>
              <c:pt idx="6">
                <c:v>1.2</c:v>
              </c:pt>
              <c:pt idx="7">
                <c:v>1.2</c:v>
              </c:pt>
              <c:pt idx="8">
                <c:v>1.2</c:v>
              </c:pt>
            </c:numLit>
          </c:xVal>
          <c:yVal>
            <c:numLit>
              <c:formatCode>General</c:formatCode>
              <c:ptCount val="9"/>
              <c:pt idx="0">
                <c:v>12.337999999999999</c:v>
              </c:pt>
              <c:pt idx="1">
                <c:v>10.568</c:v>
              </c:pt>
              <c:pt idx="2">
                <c:v>13.364000000000001</c:v>
              </c:pt>
              <c:pt idx="3">
                <c:v>15.076000000000001</c:v>
              </c:pt>
              <c:pt idx="4">
                <c:v>13.065</c:v>
              </c:pt>
              <c:pt idx="5">
                <c:v>18.218</c:v>
              </c:pt>
              <c:pt idx="6">
                <c:v>19.199000000000002</c:v>
              </c:pt>
              <c:pt idx="7">
                <c:v>17.875</c:v>
              </c:pt>
              <c:pt idx="8">
                <c:v>21.286999999999999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97D-4F56-A8B4-A4FCAE673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50896"/>
        <c:axId val="673353192"/>
      </c:scatterChart>
      <c:valAx>
        <c:axId val="673350896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i="0"/>
                  <a:t>基質</a:t>
                </a:r>
                <a:r>
                  <a:rPr lang="en-US" altLang="ja-JP" i="1"/>
                  <a:t> S</a:t>
                </a:r>
                <a:r>
                  <a:rPr lang="en-US" altLang="ja-JP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3192"/>
        <c:crosses val="autoZero"/>
        <c:crossBetween val="midCat"/>
        <c:majorUnit val="0.4"/>
      </c:valAx>
      <c:valAx>
        <c:axId val="67335319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</a:t>
                </a:r>
                <a:r>
                  <a:rPr lang="en-US" altLang="ja-JP"/>
                  <a:t> </a:t>
                </a:r>
                <a:r>
                  <a:rPr lang="ja-JP" altLang="en-US"/>
                  <a:t>反応速度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089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23493059700053"/>
          <c:y val="4.4294513589027175E-2"/>
          <c:w val="0.62638892632308496"/>
          <c:h val="0.7283001016002032"/>
        </c:manualLayout>
      </c:layout>
      <c:scatterChart>
        <c:scatterStyle val="lineMarker"/>
        <c:varyColors val="0"/>
        <c:ser>
          <c:idx val="0"/>
          <c:order val="0"/>
          <c:tx>
            <c:v>8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阻害A薬!$J$17:$J$25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阻害A薬!$K$17:$K$25</c:f>
              <c:numCache>
                <c:formatCode>0.000_ </c:formatCode>
                <c:ptCount val="9"/>
                <c:pt idx="0">
                  <c:v>15.039</c:v>
                </c:pt>
                <c:pt idx="1">
                  <c:v>13.204000000000001</c:v>
                </c:pt>
                <c:pt idx="2">
                  <c:v>17.061</c:v>
                </c:pt>
                <c:pt idx="3">
                  <c:v>17.896000000000001</c:v>
                </c:pt>
                <c:pt idx="4">
                  <c:v>15.997</c:v>
                </c:pt>
                <c:pt idx="5">
                  <c:v>22.603000000000002</c:v>
                </c:pt>
                <c:pt idx="6">
                  <c:v>22.449000000000002</c:v>
                </c:pt>
                <c:pt idx="7">
                  <c:v>20.957000000000001</c:v>
                </c:pt>
                <c:pt idx="8">
                  <c:v>25.253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E8-466F-A66D-B82275305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50896"/>
        <c:axId val="673353192"/>
      </c:scatterChart>
      <c:valAx>
        <c:axId val="673350896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0" i="0" baseline="0"/>
                  <a:t>基質</a:t>
                </a:r>
                <a:r>
                  <a:rPr lang="en-US" altLang="ja-JP" i="1"/>
                  <a:t> S</a:t>
                </a:r>
                <a:r>
                  <a:rPr lang="en-US" altLang="ja-JP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3192"/>
        <c:crosses val="autoZero"/>
        <c:crossBetween val="midCat"/>
        <c:majorUnit val="0.4"/>
      </c:valAx>
      <c:valAx>
        <c:axId val="67335319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</a:t>
                </a:r>
                <a:r>
                  <a:rPr lang="en-US" altLang="ja-JP"/>
                  <a:t> </a:t>
                </a:r>
                <a:r>
                  <a:rPr lang="ja-JP" altLang="en-US"/>
                  <a:t>反応速度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089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94573816570801"/>
          <c:y val="2.5428331875182269E-2"/>
          <c:w val="0.53446361757971739"/>
          <c:h val="0.71217106934213859"/>
        </c:manualLayout>
      </c:layout>
      <c:scatterChart>
        <c:scatterStyle val="lineMarker"/>
        <c:varyColors val="0"/>
        <c:ser>
          <c:idx val="0"/>
          <c:order val="0"/>
          <c:tx>
            <c:v>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阻害A薬!$J$8:$J$16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阻害A薬!$K$8:$K$16</c:f>
              <c:numCache>
                <c:formatCode>0.000_ </c:formatCode>
                <c:ptCount val="9"/>
                <c:pt idx="0">
                  <c:v>19.488</c:v>
                </c:pt>
                <c:pt idx="1">
                  <c:v>17.91</c:v>
                </c:pt>
                <c:pt idx="2">
                  <c:v>23.167999999999999</c:v>
                </c:pt>
                <c:pt idx="3">
                  <c:v>22.922000000000001</c:v>
                </c:pt>
                <c:pt idx="4">
                  <c:v>21.071000000000002</c:v>
                </c:pt>
                <c:pt idx="5">
                  <c:v>29.148</c:v>
                </c:pt>
                <c:pt idx="6">
                  <c:v>27.364000000000001</c:v>
                </c:pt>
                <c:pt idx="7">
                  <c:v>26.094000000000001</c:v>
                </c:pt>
                <c:pt idx="8">
                  <c:v>32.158000000000001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88-4289-9FEB-83CAE419A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50896"/>
        <c:axId val="673353192"/>
      </c:scatterChart>
      <c:valAx>
        <c:axId val="673350896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i="0"/>
                  <a:t>基質</a:t>
                </a:r>
                <a:r>
                  <a:rPr lang="en-US" altLang="ja-JP" i="1"/>
                  <a:t> S</a:t>
                </a:r>
                <a:r>
                  <a:rPr lang="en-US" altLang="ja-JP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3192"/>
        <c:crosses val="autoZero"/>
        <c:crossBetween val="midCat"/>
        <c:majorUnit val="0.4"/>
      </c:valAx>
      <c:valAx>
        <c:axId val="67335319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</a:t>
                </a:r>
                <a:r>
                  <a:rPr lang="en-US" altLang="ja-JP"/>
                  <a:t> </a:t>
                </a:r>
                <a:r>
                  <a:rPr lang="ja-JP" altLang="en-US"/>
                  <a:t>反応速度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0896"/>
        <c:crosses val="autoZero"/>
        <c:crossBetween val="midCat"/>
        <c:majorUnit val="5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301625340310723"/>
          <c:y val="2.5428331875182269E-2"/>
          <c:w val="0.60013129338331572"/>
          <c:h val="0.72135913733674861"/>
        </c:manualLayout>
      </c:layout>
      <c:scatterChart>
        <c:scatterStyle val="lineMarker"/>
        <c:varyColors val="0"/>
        <c:ser>
          <c:idx val="0"/>
          <c:order val="0"/>
          <c:tx>
            <c:v>28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阻害A薬!$J$44:$J$52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阻害A薬!$K$44:$K$52</c:f>
              <c:numCache>
                <c:formatCode>0.000_ </c:formatCode>
                <c:ptCount val="9"/>
                <c:pt idx="0">
                  <c:v>7.6349999999999998</c:v>
                </c:pt>
                <c:pt idx="1">
                  <c:v>6.415</c:v>
                </c:pt>
                <c:pt idx="2">
                  <c:v>8.0440000000000005</c:v>
                </c:pt>
                <c:pt idx="3">
                  <c:v>9.9789999999999992</c:v>
                </c:pt>
                <c:pt idx="4">
                  <c:v>8.07</c:v>
                </c:pt>
                <c:pt idx="5">
                  <c:v>11.364000000000001</c:v>
                </c:pt>
                <c:pt idx="6">
                  <c:v>13.461</c:v>
                </c:pt>
                <c:pt idx="7">
                  <c:v>12.231999999999999</c:v>
                </c:pt>
                <c:pt idx="8">
                  <c:v>14.02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98-45F2-A721-11AAB2112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50896"/>
        <c:axId val="673353192"/>
      </c:scatterChart>
      <c:valAx>
        <c:axId val="673350896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i="0"/>
                  <a:t>基質</a:t>
                </a:r>
                <a:r>
                  <a:rPr lang="ja-JP" altLang="en-US" i="1"/>
                  <a:t> </a:t>
                </a:r>
                <a:r>
                  <a:rPr lang="en-US" altLang="ja-JP" i="1"/>
                  <a:t>S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3192"/>
        <c:crosses val="autoZero"/>
        <c:crossBetween val="midCat"/>
        <c:majorUnit val="0.4"/>
      </c:valAx>
      <c:valAx>
        <c:axId val="67335319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</a:t>
                </a:r>
                <a:r>
                  <a:rPr lang="en-US" altLang="ja-JP"/>
                  <a:t> </a:t>
                </a:r>
                <a:r>
                  <a:rPr lang="ja-JP" altLang="en-US"/>
                  <a:t>反応速度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089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401763628467311"/>
          <c:y val="3.9092666797433236E-2"/>
          <c:w val="0.51380069016796626"/>
          <c:h val="0.72351220332333899"/>
        </c:manualLayout>
      </c:layout>
      <c:scatterChart>
        <c:scatterStyle val="lineMarker"/>
        <c:varyColors val="0"/>
        <c:ser>
          <c:idx val="0"/>
          <c:order val="0"/>
          <c:tx>
            <c:v>20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阻害A薬!$J$26:$J$34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阻害A薬!$K$26:$K$34</c:f>
              <c:numCache>
                <c:formatCode>0.000_ </c:formatCode>
                <c:ptCount val="9"/>
                <c:pt idx="0">
                  <c:v>12.337999999999999</c:v>
                </c:pt>
                <c:pt idx="1">
                  <c:v>10.568</c:v>
                </c:pt>
                <c:pt idx="2">
                  <c:v>13.364000000000001</c:v>
                </c:pt>
                <c:pt idx="3">
                  <c:v>15.076000000000001</c:v>
                </c:pt>
                <c:pt idx="4">
                  <c:v>13.065</c:v>
                </c:pt>
                <c:pt idx="5">
                  <c:v>18.218</c:v>
                </c:pt>
                <c:pt idx="6">
                  <c:v>19.199000000000002</c:v>
                </c:pt>
                <c:pt idx="7">
                  <c:v>17.875</c:v>
                </c:pt>
                <c:pt idx="8">
                  <c:v>21.286999999999999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46-4DDD-8036-0507A6329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350896"/>
        <c:axId val="673353192"/>
      </c:scatterChart>
      <c:valAx>
        <c:axId val="673350896"/>
        <c:scaling>
          <c:orientation val="minMax"/>
          <c:max val="1.4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i="0"/>
                  <a:t>基質 </a:t>
                </a:r>
                <a:r>
                  <a:rPr lang="en-US" altLang="ja-JP" i="1"/>
                  <a:t>S</a:t>
                </a:r>
                <a:r>
                  <a:rPr lang="en-US" altLang="ja-JP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3192"/>
        <c:crosses val="autoZero"/>
        <c:crossBetween val="midCat"/>
        <c:majorUnit val="0.4"/>
      </c:valAx>
      <c:valAx>
        <c:axId val="67335319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</a:t>
                </a:r>
                <a:r>
                  <a:rPr lang="en-US" altLang="ja-JP"/>
                  <a:t> </a:t>
                </a:r>
                <a:r>
                  <a:rPr lang="ja-JP" altLang="en-US"/>
                  <a:t>反応速度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5089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341615425280318"/>
          <c:y val="3.2407407407407406E-2"/>
          <c:w val="0.59476419687821724"/>
          <c:h val="0.80125801983085443"/>
        </c:manualLayout>
      </c:layout>
      <c:scatterChart>
        <c:scatterStyle val="lineMarker"/>
        <c:varyColors val="0"/>
        <c:ser>
          <c:idx val="0"/>
          <c:order val="0"/>
          <c:tx>
            <c:v>測定点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'Ki の推定'!$C$5:$C$6</c:f>
              <c:numCache>
                <c:formatCode>0.0_ 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'Ki の推定'!$F$5:$F$6</c:f>
              <c:numCache>
                <c:formatCode>0.00_ </c:formatCode>
                <c:ptCount val="2"/>
                <c:pt idx="0">
                  <c:v>0.5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C0-460A-B42E-6EB80C91A01F}"/>
            </c:ext>
          </c:extLst>
        </c:ser>
        <c:ser>
          <c:idx val="1"/>
          <c:order val="1"/>
          <c:tx>
            <c:v>回帰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E68D-4473-A24F-CFEEDD90FFC9}"/>
              </c:ext>
            </c:extLst>
          </c:dPt>
          <c:xVal>
            <c:numRef>
              <c:f>'Ki の推定'!$C$8:$C$9</c:f>
              <c:numCache>
                <c:formatCode>General</c:formatCode>
                <c:ptCount val="2"/>
                <c:pt idx="0">
                  <c:v>0</c:v>
                </c:pt>
                <c:pt idx="1">
                  <c:v>23</c:v>
                </c:pt>
              </c:numCache>
            </c:numRef>
          </c:xVal>
          <c:yVal>
            <c:numRef>
              <c:f>'Ki の推定'!$F$8:$F$9</c:f>
              <c:numCache>
                <c:formatCode>General</c:formatCode>
                <c:ptCount val="2"/>
                <c:pt idx="0">
                  <c:v>0.5</c:v>
                </c:pt>
                <c:pt idx="1">
                  <c:v>1.19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C0-460A-B42E-6EB80C91A01F}"/>
            </c:ext>
          </c:extLst>
        </c:ser>
        <c:ser>
          <c:idx val="2"/>
          <c:order val="2"/>
          <c:tx>
            <c:v>2倍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'Ki の推定'!$C$13:$C$14</c:f>
              <c:numCache>
                <c:formatCode>General</c:formatCode>
                <c:ptCount val="2"/>
                <c:pt idx="0">
                  <c:v>-30</c:v>
                </c:pt>
                <c:pt idx="1">
                  <c:v>30</c:v>
                </c:pt>
              </c:numCache>
            </c:numRef>
          </c:xVal>
          <c:yVal>
            <c:numRef>
              <c:f>'Ki の推定'!$F$13:$F$14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C0-460A-B42E-6EB80C91A01F}"/>
            </c:ext>
          </c:extLst>
        </c:ser>
        <c:ser>
          <c:idx val="3"/>
          <c:order val="3"/>
          <c:tx>
            <c:v>Ki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15875">
                <a:solidFill>
                  <a:srgbClr val="C00000"/>
                </a:solidFill>
              </a:ln>
              <a:effectLst/>
            </c:spPr>
          </c:marker>
          <c:xVal>
            <c:numRef>
              <c:f>'Ki の推定'!$C$11</c:f>
              <c:numCache>
                <c:formatCode>General</c:formatCode>
                <c:ptCount val="1"/>
                <c:pt idx="0">
                  <c:v>16.670000000000002</c:v>
                </c:pt>
              </c:numCache>
            </c:numRef>
          </c:xVal>
          <c:yVal>
            <c:numRef>
              <c:f>'Ki の推定'!$F$11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C0-460A-B42E-6EB80C91A01F}"/>
            </c:ext>
          </c:extLst>
        </c:ser>
        <c:ser>
          <c:idx val="4"/>
          <c:order val="4"/>
          <c:tx>
            <c:v>(Km)1</c:v>
          </c:tx>
          <c:spPr>
            <a:ln w="6350" cap="rnd">
              <a:solidFill>
                <a:schemeClr val="tx1"/>
              </a:solidFill>
              <a:prstDash val="solid"/>
              <a:round/>
              <a:headEnd type="arrow"/>
              <a:tailEnd type="arrow"/>
            </a:ln>
            <a:effectLst/>
          </c:spPr>
          <c:marker>
            <c:symbol val="none"/>
          </c:marker>
          <c:xVal>
            <c:numRef>
              <c:f>'Ki の推定'!$C$19:$C$20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'Ki の推定'!$F$19:$F$20</c:f>
              <c:numCache>
                <c:formatCode>General</c:formatCode>
                <c:ptCount val="2"/>
                <c:pt idx="0">
                  <c:v>0.8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08-421D-99AE-44895C86E35E}"/>
            </c:ext>
          </c:extLst>
        </c:ser>
        <c:ser>
          <c:idx val="5"/>
          <c:order val="5"/>
          <c:tx>
            <c:v>0.5 参照線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'Ki の推定'!$C$16:$C$17</c:f>
              <c:numCache>
                <c:formatCode>General</c:formatCode>
                <c:ptCount val="2"/>
                <c:pt idx="0">
                  <c:v>-30</c:v>
                </c:pt>
                <c:pt idx="1">
                  <c:v>30</c:v>
                </c:pt>
              </c:numCache>
            </c:numRef>
          </c:xVal>
          <c:yVal>
            <c:numRef>
              <c:f>'Ki の推定'!$F$16:$F$17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17-4340-8F7B-52D3F6FF1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624072"/>
        <c:axId val="722620792"/>
      </c:scatterChart>
      <c:valAx>
        <c:axId val="722624072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阻害薬濃度  </a:t>
                </a:r>
                <a:r>
                  <a:rPr lang="en-US" altLang="ja-JP"/>
                  <a:t>[ </a:t>
                </a:r>
                <a:r>
                  <a:rPr lang="en-US" altLang="ja-JP" i="1"/>
                  <a:t>I </a:t>
                </a:r>
                <a:r>
                  <a:rPr lang="en-US" altLang="ja-JP" i="0"/>
                  <a:t>]</a:t>
                </a:r>
                <a:endParaRPr lang="ja-JP" altLang="en-US" i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620792"/>
        <c:crosses val="autoZero"/>
        <c:crossBetween val="midCat"/>
        <c:majorUnit val="10"/>
      </c:valAx>
      <c:valAx>
        <c:axId val="72262079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ミカエリス定数  </a:t>
                </a:r>
                <a:r>
                  <a:rPr lang="en-US" altLang="ja-JP"/>
                  <a:t>[ </a:t>
                </a:r>
                <a:r>
                  <a:rPr lang="en-US" altLang="ja-JP" i="1"/>
                  <a:t>Km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624072"/>
        <c:crosses val="autoZero"/>
        <c:crossBetween val="midCat"/>
        <c:majorUnit val="0.5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43676364275806"/>
          <c:y val="3.2407407407407406E-2"/>
          <c:w val="0.73610675836736283"/>
          <c:h val="0.80125801983085443"/>
        </c:manualLayout>
      </c:layout>
      <c:scatterChart>
        <c:scatterStyle val="lineMarker"/>
        <c:varyColors val="0"/>
        <c:ser>
          <c:idx val="0"/>
          <c:order val="0"/>
          <c:tx>
            <c:v>測定点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'Ki の推定'!$C$5:$C$6</c:f>
              <c:numCache>
                <c:formatCode>0.0_ 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'Ki の推定'!$F$5:$F$6</c:f>
              <c:numCache>
                <c:formatCode>0.00_ </c:formatCode>
                <c:ptCount val="2"/>
                <c:pt idx="0">
                  <c:v>0.5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C0-460A-B42E-6EB80C91A01F}"/>
            </c:ext>
          </c:extLst>
        </c:ser>
        <c:ser>
          <c:idx val="1"/>
          <c:order val="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'Ki の推定'!$C$24:$C$25</c:f>
              <c:numCache>
                <c:formatCode>General</c:formatCode>
                <c:ptCount val="2"/>
                <c:pt idx="0">
                  <c:v>-16.670000000000002</c:v>
                </c:pt>
                <c:pt idx="1">
                  <c:v>23</c:v>
                </c:pt>
              </c:numCache>
            </c:numRef>
          </c:xVal>
          <c:yVal>
            <c:numRef>
              <c:f>'Ki の推定'!$F$24:$F$25</c:f>
              <c:numCache>
                <c:formatCode>General</c:formatCode>
                <c:ptCount val="2"/>
                <c:pt idx="0">
                  <c:v>0</c:v>
                </c:pt>
                <c:pt idx="1">
                  <c:v>1.19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C0-460A-B42E-6EB80C91A01F}"/>
            </c:ext>
          </c:extLst>
        </c:ser>
        <c:ser>
          <c:idx val="2"/>
          <c:order val="2"/>
          <c:tx>
            <c:v>2倍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'Ki の推定'!$C$13:$C$14</c:f>
              <c:numCache>
                <c:formatCode>General</c:formatCode>
                <c:ptCount val="2"/>
                <c:pt idx="0">
                  <c:v>-30</c:v>
                </c:pt>
                <c:pt idx="1">
                  <c:v>30</c:v>
                </c:pt>
              </c:numCache>
            </c:numRef>
          </c:xVal>
          <c:yVal>
            <c:numRef>
              <c:f>'Ki の推定'!$F$13:$F$14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C0-460A-B42E-6EB80C91A01F}"/>
            </c:ext>
          </c:extLst>
        </c:ser>
        <c:ser>
          <c:idx val="3"/>
          <c:order val="3"/>
          <c:tx>
            <c:v>0軸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'Ki の推定'!$C$27:$C$28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'Ki の推定'!$F$27:$F$28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C8-41DC-9CA4-8B31E0C4F1C9}"/>
            </c:ext>
          </c:extLst>
        </c:ser>
        <c:ser>
          <c:idx val="4"/>
          <c:order val="4"/>
          <c:tx>
            <c:v>Ki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bg1"/>
              </a:solidFill>
              <a:ln w="15875">
                <a:solidFill>
                  <a:srgbClr val="C00000"/>
                </a:solidFill>
              </a:ln>
              <a:effectLst/>
            </c:spPr>
          </c:marker>
          <c:xVal>
            <c:numRef>
              <c:f>'Ki の推定'!$C$30</c:f>
              <c:numCache>
                <c:formatCode>General</c:formatCode>
                <c:ptCount val="1"/>
                <c:pt idx="0">
                  <c:v>-16.670000000000002</c:v>
                </c:pt>
              </c:numCache>
            </c:numRef>
          </c:xVal>
          <c:yVal>
            <c:numRef>
              <c:f>'Ki の推定'!$F$30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C8-41DC-9CA4-8B31E0C4F1C9}"/>
            </c:ext>
          </c:extLst>
        </c:ser>
        <c:ser>
          <c:idx val="5"/>
          <c:order val="5"/>
          <c:tx>
            <c:v>0.5 参照線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'Ki の推定'!$C$16:$C$17</c:f>
              <c:numCache>
                <c:formatCode>General</c:formatCode>
                <c:ptCount val="2"/>
                <c:pt idx="0">
                  <c:v>-30</c:v>
                </c:pt>
                <c:pt idx="1">
                  <c:v>30</c:v>
                </c:pt>
              </c:numCache>
            </c:numRef>
          </c:xVal>
          <c:yVal>
            <c:numRef>
              <c:f>'Ki の推定'!$F$16:$F$17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A4-4997-8015-9A0AB88CC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624072"/>
        <c:axId val="722620792"/>
      </c:scatterChart>
      <c:valAx>
        <c:axId val="722624072"/>
        <c:scaling>
          <c:orientation val="minMax"/>
          <c:max val="2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阻害薬濃度  </a:t>
                </a:r>
                <a:r>
                  <a:rPr lang="en-US" altLang="ja-JP"/>
                  <a:t>[ </a:t>
                </a:r>
                <a:r>
                  <a:rPr lang="en-US" altLang="ja-JP" i="1"/>
                  <a:t>I </a:t>
                </a:r>
                <a:r>
                  <a:rPr lang="en-US" altLang="ja-JP" i="0"/>
                  <a:t>]</a:t>
                </a:r>
                <a:endParaRPr lang="ja-JP" altLang="en-US" i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620792"/>
        <c:crosses val="autoZero"/>
        <c:crossBetween val="midCat"/>
        <c:majorUnit val="10"/>
      </c:valAx>
      <c:valAx>
        <c:axId val="72262079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ミカエリス定数 </a:t>
                </a:r>
                <a:r>
                  <a:rPr lang="en-US" altLang="ja-JP"/>
                  <a:t>[ </a:t>
                </a:r>
                <a:r>
                  <a:rPr lang="en-US" altLang="ja-JP" i="1"/>
                  <a:t>Km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2624072"/>
        <c:crossesAt val="-30"/>
        <c:crossBetween val="midCat"/>
        <c:majorUnit val="0.5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image" Target="../media/image3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image" Target="../media/image2.emf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196850</xdr:colOff>
      <xdr:row>3</xdr:row>
      <xdr:rowOff>150782</xdr:rowOff>
    </xdr:from>
    <xdr:to>
      <xdr:col>6</xdr:col>
      <xdr:colOff>549818</xdr:colOff>
      <xdr:row>23</xdr:row>
      <xdr:rowOff>50800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D749F77-39EC-9455-CC0F-4040B69AB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850" y="646082"/>
          <a:ext cx="4010568" cy="3202018"/>
        </a:xfrm>
        <a:prstGeom prst="rect">
          <a:avLst/>
        </a:prstGeom>
      </xdr:spPr>
    </xdr:pic>
    <xdr:clientData/>
  </xdr:twoCellAnchor>
  <xdr:twoCellAnchor>
    <xdr:from>
      <xdr:col>19</xdr:col>
      <xdr:colOff>0</xdr:colOff>
      <xdr:row>4</xdr:row>
      <xdr:rowOff>31750</xdr:rowOff>
    </xdr:from>
    <xdr:to>
      <xdr:col>24</xdr:col>
      <xdr:colOff>254000</xdr:colOff>
      <xdr:row>15</xdr:row>
      <xdr:rowOff>12700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FCFB14D-CC78-CE11-4FD3-53347A5FB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22225</xdr:colOff>
      <xdr:row>7</xdr:row>
      <xdr:rowOff>12700</xdr:rowOff>
    </xdr:from>
    <xdr:to>
      <xdr:col>18</xdr:col>
      <xdr:colOff>222250</xdr:colOff>
      <xdr:row>16</xdr:row>
      <xdr:rowOff>101600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C521453-FA62-48CF-A3C5-FFFFF211D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371475</xdr:colOff>
      <xdr:row>7</xdr:row>
      <xdr:rowOff>12700</xdr:rowOff>
    </xdr:from>
    <xdr:to>
      <xdr:col>16</xdr:col>
      <xdr:colOff>311150</xdr:colOff>
      <xdr:row>16</xdr:row>
      <xdr:rowOff>101600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340EB09-D2B7-4E18-B5FC-F1A099899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200025</xdr:colOff>
      <xdr:row>7</xdr:row>
      <xdr:rowOff>12700</xdr:rowOff>
    </xdr:from>
    <xdr:to>
      <xdr:col>14</xdr:col>
      <xdr:colOff>152400</xdr:colOff>
      <xdr:row>16</xdr:row>
      <xdr:rowOff>101600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899F8C7-C029-4837-83B8-323D6564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333375</xdr:colOff>
      <xdr:row>14</xdr:row>
      <xdr:rowOff>50800</xdr:rowOff>
    </xdr:from>
    <xdr:to>
      <xdr:col>16</xdr:col>
      <xdr:colOff>311150</xdr:colOff>
      <xdr:row>24</xdr:row>
      <xdr:rowOff>19050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D2DCE38F-3666-4A4F-8711-4FA778E903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174625</xdr:colOff>
      <xdr:row>14</xdr:row>
      <xdr:rowOff>63500</xdr:rowOff>
    </xdr:from>
    <xdr:to>
      <xdr:col>14</xdr:col>
      <xdr:colOff>158750</xdr:colOff>
      <xdr:row>24</xdr:row>
      <xdr:rowOff>31750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B87E0C9-D762-4B00-9378-53CD17F790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450850</xdr:colOff>
      <xdr:row>23</xdr:row>
      <xdr:rowOff>76200</xdr:rowOff>
    </xdr:from>
    <xdr:to>
      <xdr:col>6</xdr:col>
      <xdr:colOff>261668</xdr:colOff>
      <xdr:row>35</xdr:row>
      <xdr:rowOff>63500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1E02AC30-CA32-448C-A4D1-B7879FCDF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" y="4546600"/>
          <a:ext cx="2573068" cy="196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298450</xdr:colOff>
      <xdr:row>35</xdr:row>
      <xdr:rowOff>82550</xdr:rowOff>
    </xdr:from>
    <xdr:to>
      <xdr:col>7</xdr:col>
      <xdr:colOff>38251</xdr:colOff>
      <xdr:row>47</xdr:row>
      <xdr:rowOff>133454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5B46BD4A-5F11-450D-9948-B788C9B8E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98450" y="6534150"/>
          <a:ext cx="3111651" cy="20321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469900</xdr:colOff>
      <xdr:row>2</xdr:row>
      <xdr:rowOff>149225</xdr:rowOff>
    </xdr:from>
    <xdr:to>
      <xdr:col>9</xdr:col>
      <xdr:colOff>552450</xdr:colOff>
      <xdr:row>16</xdr:row>
      <xdr:rowOff>120650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3B24B51-B83F-60C2-7EB9-E2AE5EBC9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25400</xdr:colOff>
      <xdr:row>3</xdr:row>
      <xdr:rowOff>15875</xdr:rowOff>
    </xdr:from>
    <xdr:to>
      <xdr:col>14</xdr:col>
      <xdr:colOff>146050</xdr:colOff>
      <xdr:row>16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F9B0D05-6056-E285-23CE-2DAF194A9B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DD02B-7429-4D48-ADD2-60DE7633110C}">
  <dimension ref="H2:X23"/>
  <sheetViews>
    <sheetView tabSelected="1" zoomScaleNormal="100" workbookViewId="0"/>
  </sheetViews>
  <sheetFormatPr defaultRowHeight="13" x14ac:dyDescent="0.2"/>
  <cols>
    <col min="1" max="7" width="8.7265625" style="1"/>
    <col min="8" max="8" width="8.7265625" style="3"/>
    <col min="9" max="12" width="8.7265625" style="1"/>
    <col min="13" max="13" width="5.6328125" style="1" customWidth="1"/>
    <col min="14" max="14" width="5.26953125" style="3" customWidth="1"/>
    <col min="15" max="15" width="8.7265625" style="1"/>
    <col min="16" max="16" width="4.90625" style="1" customWidth="1"/>
    <col min="17" max="17" width="6.453125" style="1" customWidth="1"/>
    <col min="18" max="18" width="6.54296875" style="1" customWidth="1"/>
    <col min="19" max="19" width="8.7265625" style="1"/>
    <col min="20" max="20" width="9.08984375" style="1" customWidth="1"/>
    <col min="21" max="24" width="4.36328125" style="1" customWidth="1"/>
    <col min="25" max="25" width="3.90625" style="1" customWidth="1"/>
    <col min="26" max="16384" width="8.7265625" style="1"/>
  </cols>
  <sheetData>
    <row r="2" spans="8:24" x14ac:dyDescent="0.2">
      <c r="H2" s="3" t="s">
        <v>7</v>
      </c>
    </row>
    <row r="3" spans="8:24" x14ac:dyDescent="0.2">
      <c r="I3" s="42" t="s">
        <v>77</v>
      </c>
      <c r="T3" s="42" t="s">
        <v>78</v>
      </c>
    </row>
    <row r="5" spans="8:24" x14ac:dyDescent="0.2"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N5" s="4" t="s">
        <v>13</v>
      </c>
      <c r="O5" s="4" t="s">
        <v>14</v>
      </c>
      <c r="Q5" s="4" t="s">
        <v>13</v>
      </c>
      <c r="R5" s="1" t="s">
        <v>15</v>
      </c>
    </row>
    <row r="6" spans="8:24" x14ac:dyDescent="0.2">
      <c r="H6" s="3">
        <v>1</v>
      </c>
      <c r="I6" s="11">
        <v>0.66600000000000004</v>
      </c>
      <c r="J6" s="11">
        <v>0.66300000000000003</v>
      </c>
      <c r="K6" s="11">
        <v>1.49</v>
      </c>
      <c r="L6" s="11">
        <v>0.26400000000000001</v>
      </c>
      <c r="N6" s="3">
        <v>1</v>
      </c>
      <c r="O6" s="1">
        <v>0.66600000000000004</v>
      </c>
      <c r="Q6" s="1">
        <v>1</v>
      </c>
      <c r="R6" s="7">
        <f>AVERAGE(O6:O9)</f>
        <v>0.71650000000000003</v>
      </c>
    </row>
    <row r="7" spans="8:24" x14ac:dyDescent="0.2">
      <c r="H7" s="3">
        <v>2</v>
      </c>
      <c r="I7" s="11">
        <v>0.77600000000000002</v>
      </c>
      <c r="J7" s="11">
        <v>0.94599999999999995</v>
      </c>
      <c r="K7" s="11">
        <v>2.15</v>
      </c>
      <c r="L7" s="11" t="s">
        <v>5</v>
      </c>
      <c r="N7" s="3">
        <v>1</v>
      </c>
      <c r="O7" s="1">
        <v>0.77600000000000002</v>
      </c>
      <c r="Q7" s="1">
        <v>2</v>
      </c>
      <c r="R7" s="7">
        <f>AVERAGE(O10:O14)</f>
        <v>0.96899999999999997</v>
      </c>
    </row>
    <row r="8" spans="8:24" x14ac:dyDescent="0.2">
      <c r="H8" s="3">
        <v>3</v>
      </c>
      <c r="I8" s="11">
        <v>0.58899999999999997</v>
      </c>
      <c r="J8" s="11">
        <v>0.81599999999999995</v>
      </c>
      <c r="K8" s="11">
        <v>1.92</v>
      </c>
      <c r="L8" s="11">
        <v>0.71199999999999997</v>
      </c>
      <c r="N8" s="3">
        <v>1</v>
      </c>
      <c r="O8" s="1">
        <v>0.58899999999999997</v>
      </c>
      <c r="Q8" s="1">
        <v>3</v>
      </c>
      <c r="R8" s="7">
        <f>AVERAGE(O15:O19)</f>
        <v>1.988</v>
      </c>
    </row>
    <row r="9" spans="8:24" x14ac:dyDescent="0.2">
      <c r="H9" s="3">
        <v>4</v>
      </c>
      <c r="I9" s="11">
        <v>0.83499999999999996</v>
      </c>
      <c r="J9" s="11" t="s">
        <v>3</v>
      </c>
      <c r="K9" s="11">
        <v>1.53</v>
      </c>
      <c r="L9" s="11" t="s">
        <v>6</v>
      </c>
      <c r="N9" s="4">
        <v>1</v>
      </c>
      <c r="O9" s="2">
        <v>0.83499999999999996</v>
      </c>
      <c r="Q9" s="1">
        <v>4</v>
      </c>
      <c r="R9" s="7">
        <f>AVERAGE(O20:O23)</f>
        <v>1.014</v>
      </c>
    </row>
    <row r="10" spans="8:24" x14ac:dyDescent="0.2">
      <c r="H10" s="4">
        <v>5</v>
      </c>
      <c r="I10" s="12"/>
      <c r="J10" s="12" t="s">
        <v>4</v>
      </c>
      <c r="K10" s="12">
        <v>2.85</v>
      </c>
      <c r="L10" s="12"/>
      <c r="N10" s="3">
        <v>2</v>
      </c>
      <c r="O10" s="1">
        <v>0.66300000000000003</v>
      </c>
    </row>
    <row r="11" spans="8:24" x14ac:dyDescent="0.2">
      <c r="H11" s="10" t="s">
        <v>18</v>
      </c>
      <c r="I11" s="9">
        <v>0.71650000000000003</v>
      </c>
      <c r="J11" s="9">
        <v>0.96899999999999997</v>
      </c>
      <c r="K11" s="9">
        <v>1.988</v>
      </c>
      <c r="L11" s="9">
        <v>1.014</v>
      </c>
      <c r="N11" s="3">
        <v>2</v>
      </c>
      <c r="O11" s="1">
        <v>0.94599999999999995</v>
      </c>
      <c r="Q11" s="6" t="s">
        <v>16</v>
      </c>
      <c r="R11" s="7">
        <f>AVERAGE(O6:O23)</f>
        <v>1.2059444444444445</v>
      </c>
    </row>
    <row r="12" spans="8:24" x14ac:dyDescent="0.2">
      <c r="H12" s="10" t="s">
        <v>19</v>
      </c>
      <c r="I12" s="45">
        <v>1.2059444444444445</v>
      </c>
      <c r="J12" s="46"/>
      <c r="K12" s="46"/>
      <c r="L12" s="46"/>
      <c r="N12" s="3">
        <v>2</v>
      </c>
      <c r="O12" s="1">
        <v>0.81599999999999995</v>
      </c>
      <c r="Q12" s="1" t="s">
        <v>0</v>
      </c>
      <c r="R12" s="7">
        <f>_xlfn.STDEV.S(O6:O23)</f>
        <v>0.65173176295902069</v>
      </c>
    </row>
    <row r="13" spans="8:24" x14ac:dyDescent="0.2">
      <c r="I13" s="13" t="s">
        <v>20</v>
      </c>
      <c r="N13" s="3">
        <v>2</v>
      </c>
      <c r="O13" s="1">
        <v>1.08</v>
      </c>
      <c r="Q13" s="1" t="s">
        <v>1</v>
      </c>
      <c r="R13" s="8">
        <f>R11-_xlfn.T.INV.2T(0.05,17)*R12</f>
        <v>-0.1690893816152681</v>
      </c>
    </row>
    <row r="14" spans="8:24" x14ac:dyDescent="0.2">
      <c r="I14" s="1" t="s">
        <v>65</v>
      </c>
      <c r="N14" s="4">
        <v>2</v>
      </c>
      <c r="O14" s="2">
        <v>1.34</v>
      </c>
      <c r="Q14" s="1" t="s">
        <v>2</v>
      </c>
      <c r="R14" s="8">
        <f>R11+_xlfn.T.INV.2T(0.05,17)*R12</f>
        <v>2.5809782705041568</v>
      </c>
    </row>
    <row r="15" spans="8:24" x14ac:dyDescent="0.2">
      <c r="N15" s="3">
        <v>3</v>
      </c>
      <c r="O15" s="1">
        <v>1.49</v>
      </c>
    </row>
    <row r="16" spans="8:24" x14ac:dyDescent="0.2">
      <c r="N16" s="3">
        <v>3</v>
      </c>
      <c r="O16" s="1">
        <v>2.15</v>
      </c>
      <c r="Q16" s="16" t="s">
        <v>25</v>
      </c>
      <c r="R16" s="16" t="s">
        <v>26</v>
      </c>
      <c r="U16" s="3">
        <v>1</v>
      </c>
      <c r="V16" s="3">
        <v>2</v>
      </c>
      <c r="W16" s="3">
        <v>3</v>
      </c>
      <c r="X16" s="3">
        <v>4</v>
      </c>
    </row>
    <row r="17" spans="14:22" x14ac:dyDescent="0.2">
      <c r="N17" s="3">
        <v>3</v>
      </c>
      <c r="O17" s="1">
        <v>1.92</v>
      </c>
      <c r="Q17" s="1">
        <v>0</v>
      </c>
      <c r="R17" s="1">
        <v>1.2059444444444445</v>
      </c>
      <c r="V17" s="1" t="s">
        <v>17</v>
      </c>
    </row>
    <row r="18" spans="14:22" x14ac:dyDescent="0.2">
      <c r="N18" s="3">
        <v>3</v>
      </c>
      <c r="O18" s="1">
        <v>1.53</v>
      </c>
      <c r="Q18" s="1">
        <v>5</v>
      </c>
      <c r="R18" s="1">
        <v>1.2059444444444445</v>
      </c>
    </row>
    <row r="19" spans="14:22" x14ac:dyDescent="0.2">
      <c r="N19" s="4">
        <v>3</v>
      </c>
      <c r="O19" s="2">
        <v>2.85</v>
      </c>
    </row>
    <row r="20" spans="14:22" x14ac:dyDescent="0.2">
      <c r="N20" s="3">
        <v>4</v>
      </c>
      <c r="O20" s="1">
        <v>0.26400000000000001</v>
      </c>
    </row>
    <row r="21" spans="14:22" x14ac:dyDescent="0.2">
      <c r="N21" s="3">
        <v>4</v>
      </c>
      <c r="O21" s="1">
        <v>1.41</v>
      </c>
    </row>
    <row r="22" spans="14:22" x14ac:dyDescent="0.2">
      <c r="N22" s="3">
        <v>4</v>
      </c>
      <c r="O22" s="1">
        <v>0.71199999999999997</v>
      </c>
    </row>
    <row r="23" spans="14:22" x14ac:dyDescent="0.2">
      <c r="N23" s="4">
        <v>4</v>
      </c>
      <c r="O23" s="5">
        <v>1.67</v>
      </c>
    </row>
  </sheetData>
  <mergeCells count="1">
    <mergeCell ref="I12:L12"/>
  </mergeCells>
  <phoneticPr fontId="1"/>
  <pageMargins left="0.7" right="0.7" top="0.75" bottom="0.75" header="0.3" footer="0.3"/>
  <ignoredErrors>
    <ignoredError sqref="R6 R7:R9" formulaRange="1"/>
    <ignoredError sqref="J9:J10 L7:L9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921BA-2CBD-463E-A7DD-2A79BF81626F}">
  <dimension ref="B3:AC68"/>
  <sheetViews>
    <sheetView workbookViewId="0"/>
  </sheetViews>
  <sheetFormatPr defaultRowHeight="13" x14ac:dyDescent="0.2"/>
  <cols>
    <col min="1" max="1" width="8.7265625" style="17"/>
    <col min="2" max="2" width="3.7265625" style="17" customWidth="1"/>
    <col min="3" max="3" width="6.36328125" style="17" customWidth="1"/>
    <col min="4" max="6" width="6.90625" style="17" customWidth="1"/>
    <col min="7" max="7" width="8.7265625" style="17"/>
    <col min="8" max="8" width="4.7265625" style="17" customWidth="1"/>
    <col min="9" max="9" width="6.7265625" style="17" customWidth="1"/>
    <col min="10" max="10" width="5.36328125" style="17" customWidth="1"/>
    <col min="11" max="11" width="7.54296875" style="17" customWidth="1"/>
    <col min="12" max="13" width="6.6328125" style="17" customWidth="1"/>
    <col min="14" max="14" width="6.1796875" style="17" customWidth="1"/>
    <col min="15" max="15" width="5.81640625" style="17" customWidth="1"/>
    <col min="16" max="16" width="6.6328125" style="17" customWidth="1"/>
    <col min="17" max="17" width="7.90625" style="17" customWidth="1"/>
    <col min="18" max="18" width="8.1796875" style="17" customWidth="1"/>
    <col min="19" max="19" width="8.7265625" style="17"/>
    <col min="20" max="20" width="4.6328125" style="26" customWidth="1"/>
    <col min="21" max="21" width="7" style="26" customWidth="1"/>
    <col min="22" max="22" width="7.90625" style="17" customWidth="1"/>
    <col min="23" max="23" width="7.6328125" style="17" customWidth="1"/>
    <col min="24" max="24" width="0.6328125" style="17" customWidth="1"/>
    <col min="25" max="25" width="8.7265625" style="17"/>
    <col min="26" max="26" width="8" style="17" customWidth="1"/>
    <col min="27" max="27" width="0.54296875" style="17" customWidth="1"/>
    <col min="28" max="28" width="9.7265625" style="17" customWidth="1"/>
    <col min="29" max="29" width="27.453125" style="17" customWidth="1"/>
    <col min="30" max="16384" width="8.7265625" style="17"/>
  </cols>
  <sheetData>
    <row r="3" spans="2:29" ht="13" customHeight="1" x14ac:dyDescent="0.2">
      <c r="U3" s="38" t="s">
        <v>81</v>
      </c>
    </row>
    <row r="4" spans="2:29" ht="13" customHeight="1" x14ac:dyDescent="0.2">
      <c r="C4" s="43" t="s">
        <v>79</v>
      </c>
    </row>
    <row r="5" spans="2:29" ht="13" customHeight="1" x14ac:dyDescent="0.3">
      <c r="T5" s="31"/>
      <c r="U5" s="20" t="s">
        <v>52</v>
      </c>
      <c r="V5" s="51" t="s">
        <v>53</v>
      </c>
      <c r="W5" s="52"/>
      <c r="X5" s="18"/>
      <c r="Y5" s="51" t="s">
        <v>53</v>
      </c>
      <c r="Z5" s="52"/>
      <c r="AA5" s="40"/>
      <c r="AB5" s="53" t="s">
        <v>73</v>
      </c>
      <c r="AC5" s="54"/>
    </row>
    <row r="6" spans="2:29" ht="13" customHeight="1" x14ac:dyDescent="0.3">
      <c r="B6" s="47" t="s">
        <v>64</v>
      </c>
      <c r="C6" s="48"/>
      <c r="D6" s="51" t="s">
        <v>53</v>
      </c>
      <c r="E6" s="52"/>
      <c r="F6" s="52"/>
      <c r="H6" s="18"/>
      <c r="I6" s="20" t="s">
        <v>27</v>
      </c>
      <c r="J6" s="20" t="s">
        <v>28</v>
      </c>
      <c r="K6" s="20" t="s">
        <v>29</v>
      </c>
      <c r="L6" s="27"/>
      <c r="M6" s="44" t="s">
        <v>80</v>
      </c>
      <c r="N6" s="21"/>
      <c r="O6" s="21"/>
      <c r="P6" s="28"/>
      <c r="Q6" s="19"/>
      <c r="R6" s="19"/>
      <c r="S6" s="19"/>
      <c r="T6" s="26" t="s">
        <v>35</v>
      </c>
      <c r="U6" s="23" t="s">
        <v>34</v>
      </c>
      <c r="V6" s="55" t="s">
        <v>51</v>
      </c>
      <c r="W6" s="50"/>
      <c r="Y6" s="49" t="s">
        <v>62</v>
      </c>
      <c r="Z6" s="50"/>
      <c r="AA6" s="36"/>
      <c r="AB6" s="49" t="s">
        <v>75</v>
      </c>
      <c r="AC6" s="50" t="s">
        <v>40</v>
      </c>
    </row>
    <row r="7" spans="2:29" ht="13" customHeight="1" x14ac:dyDescent="0.3">
      <c r="B7" s="25" t="s">
        <v>36</v>
      </c>
      <c r="C7" s="23" t="s">
        <v>66</v>
      </c>
      <c r="D7" s="23">
        <v>0.6</v>
      </c>
      <c r="E7" s="23">
        <v>0.8</v>
      </c>
      <c r="F7" s="23">
        <v>1.2</v>
      </c>
      <c r="H7" s="22" t="s">
        <v>30</v>
      </c>
      <c r="I7" s="23" t="s">
        <v>31</v>
      </c>
      <c r="J7" s="24" t="s">
        <v>32</v>
      </c>
      <c r="K7" s="24" t="s">
        <v>33</v>
      </c>
      <c r="L7" s="27"/>
      <c r="M7" s="21"/>
      <c r="N7" s="21"/>
      <c r="O7" s="21"/>
      <c r="P7" s="21"/>
      <c r="T7" s="25" t="s">
        <v>36</v>
      </c>
      <c r="U7" s="35" t="s">
        <v>60</v>
      </c>
      <c r="V7" s="24" t="s">
        <v>67</v>
      </c>
      <c r="W7" s="24" t="s">
        <v>68</v>
      </c>
      <c r="Y7" s="24" t="s">
        <v>67</v>
      </c>
      <c r="Z7" s="24" t="s">
        <v>68</v>
      </c>
      <c r="AA7" s="36"/>
      <c r="AB7" s="24" t="s">
        <v>67</v>
      </c>
      <c r="AC7" s="39" t="s">
        <v>74</v>
      </c>
    </row>
    <row r="8" spans="2:29" ht="13" customHeight="1" x14ac:dyDescent="0.3">
      <c r="B8" s="26">
        <v>0</v>
      </c>
      <c r="C8" s="21">
        <v>0</v>
      </c>
      <c r="D8" s="27">
        <v>19.488</v>
      </c>
      <c r="E8" s="27">
        <v>22.922000000000001</v>
      </c>
      <c r="F8" s="28">
        <v>27.364000000000001</v>
      </c>
      <c r="H8" s="21">
        <v>1</v>
      </c>
      <c r="I8" s="21">
        <v>0</v>
      </c>
      <c r="J8" s="21">
        <v>0.6</v>
      </c>
      <c r="K8" s="27">
        <v>19.488</v>
      </c>
      <c r="L8" s="27"/>
      <c r="M8" s="21"/>
      <c r="N8" s="21"/>
      <c r="O8" s="21"/>
      <c r="P8" s="21"/>
      <c r="T8" s="26">
        <v>0</v>
      </c>
      <c r="U8" s="21">
        <v>0</v>
      </c>
      <c r="V8" s="33" t="s">
        <v>41</v>
      </c>
      <c r="W8" s="33" t="s">
        <v>47</v>
      </c>
      <c r="Y8" s="33" t="s">
        <v>54</v>
      </c>
      <c r="Z8" s="33" t="s">
        <v>55</v>
      </c>
      <c r="AA8" s="33"/>
      <c r="AB8" s="33" t="s">
        <v>61</v>
      </c>
      <c r="AC8" s="41" t="s">
        <v>76</v>
      </c>
    </row>
    <row r="9" spans="2:29" ht="13" customHeight="1" x14ac:dyDescent="0.3">
      <c r="B9" s="26"/>
      <c r="C9" s="21">
        <v>0</v>
      </c>
      <c r="D9" s="27">
        <v>17.91</v>
      </c>
      <c r="E9" s="27">
        <v>21.071000000000002</v>
      </c>
      <c r="F9" s="28">
        <v>26.094000000000001</v>
      </c>
      <c r="H9" s="21">
        <v>2</v>
      </c>
      <c r="I9" s="21">
        <v>0</v>
      </c>
      <c r="J9" s="21">
        <v>0.6</v>
      </c>
      <c r="K9" s="27">
        <v>17.91</v>
      </c>
      <c r="L9" s="27"/>
      <c r="M9" s="27"/>
      <c r="N9" s="27"/>
      <c r="O9" s="27"/>
      <c r="P9" s="27"/>
      <c r="T9" s="26">
        <v>1</v>
      </c>
      <c r="U9" s="26">
        <v>8</v>
      </c>
      <c r="V9" s="33" t="s">
        <v>42</v>
      </c>
      <c r="W9" s="33" t="s">
        <v>46</v>
      </c>
      <c r="Y9" s="33" t="s">
        <v>54</v>
      </c>
      <c r="Z9" s="33" t="s">
        <v>56</v>
      </c>
      <c r="AA9" s="33"/>
      <c r="AB9" s="33" t="s">
        <v>61</v>
      </c>
      <c r="AC9" s="33" t="s">
        <v>69</v>
      </c>
    </row>
    <row r="10" spans="2:29" ht="13" customHeight="1" x14ac:dyDescent="0.3">
      <c r="B10" s="22"/>
      <c r="C10" s="23">
        <v>0</v>
      </c>
      <c r="D10" s="30">
        <v>23.167999999999999</v>
      </c>
      <c r="E10" s="30">
        <v>29.148</v>
      </c>
      <c r="F10" s="29">
        <v>32.158000000000001</v>
      </c>
      <c r="H10" s="21">
        <v>3</v>
      </c>
      <c r="I10" s="21">
        <v>0</v>
      </c>
      <c r="J10" s="21">
        <v>0.6</v>
      </c>
      <c r="K10" s="27">
        <v>23.167999999999999</v>
      </c>
      <c r="L10" s="27"/>
      <c r="M10" s="27"/>
      <c r="N10" s="27"/>
      <c r="O10" s="27"/>
      <c r="P10" s="27"/>
      <c r="T10" s="26">
        <v>2</v>
      </c>
      <c r="U10" s="26">
        <v>14</v>
      </c>
      <c r="V10" s="33" t="s">
        <v>43</v>
      </c>
      <c r="W10" s="33" t="s">
        <v>48</v>
      </c>
      <c r="Y10" s="33" t="s">
        <v>54</v>
      </c>
      <c r="Z10" s="33" t="s">
        <v>57</v>
      </c>
      <c r="AA10" s="33"/>
      <c r="AB10" s="33" t="s">
        <v>61</v>
      </c>
      <c r="AC10" s="33" t="s">
        <v>70</v>
      </c>
    </row>
    <row r="11" spans="2:29" ht="13" customHeight="1" x14ac:dyDescent="0.3">
      <c r="B11" s="26">
        <v>1</v>
      </c>
      <c r="C11" s="21">
        <v>8</v>
      </c>
      <c r="D11" s="27">
        <v>15.039</v>
      </c>
      <c r="E11" s="27">
        <v>17.896000000000001</v>
      </c>
      <c r="F11" s="28">
        <v>22.449000000000002</v>
      </c>
      <c r="H11" s="21">
        <v>4</v>
      </c>
      <c r="I11" s="21">
        <v>0</v>
      </c>
      <c r="J11" s="21">
        <v>0.8</v>
      </c>
      <c r="K11" s="27">
        <v>22.922000000000001</v>
      </c>
      <c r="L11" s="27"/>
      <c r="M11" s="27"/>
      <c r="N11" s="27"/>
      <c r="O11" s="27"/>
      <c r="P11" s="27"/>
      <c r="T11" s="26">
        <v>3</v>
      </c>
      <c r="U11" s="26">
        <v>20</v>
      </c>
      <c r="V11" s="33" t="s">
        <v>44</v>
      </c>
      <c r="W11" s="33" t="s">
        <v>49</v>
      </c>
      <c r="Y11" s="33" t="s">
        <v>54</v>
      </c>
      <c r="Z11" s="33" t="s">
        <v>58</v>
      </c>
      <c r="AA11" s="33"/>
      <c r="AB11" s="33" t="s">
        <v>61</v>
      </c>
      <c r="AC11" s="33" t="s">
        <v>71</v>
      </c>
    </row>
    <row r="12" spans="2:29" ht="13" customHeight="1" x14ac:dyDescent="0.3">
      <c r="B12" s="26"/>
      <c r="C12" s="21">
        <v>8</v>
      </c>
      <c r="D12" s="27">
        <v>13.204000000000001</v>
      </c>
      <c r="E12" s="27">
        <v>15.997</v>
      </c>
      <c r="F12" s="28">
        <v>20.957000000000001</v>
      </c>
      <c r="H12" s="21">
        <v>5</v>
      </c>
      <c r="I12" s="21">
        <v>0</v>
      </c>
      <c r="J12" s="21">
        <v>0.8</v>
      </c>
      <c r="K12" s="27">
        <v>21.071000000000002</v>
      </c>
      <c r="L12" s="27"/>
      <c r="M12" s="27"/>
      <c r="N12" s="27"/>
      <c r="O12" s="27"/>
      <c r="P12" s="27"/>
      <c r="T12" s="22">
        <v>4</v>
      </c>
      <c r="U12" s="22">
        <v>28</v>
      </c>
      <c r="V12" s="34" t="s">
        <v>45</v>
      </c>
      <c r="W12" s="34" t="s">
        <v>50</v>
      </c>
      <c r="X12" s="37"/>
      <c r="Y12" s="34" t="s">
        <v>54</v>
      </c>
      <c r="Z12" s="34" t="s">
        <v>59</v>
      </c>
      <c r="AA12" s="34"/>
      <c r="AB12" s="34" t="s">
        <v>61</v>
      </c>
      <c r="AC12" s="34" t="s">
        <v>72</v>
      </c>
    </row>
    <row r="13" spans="2:29" ht="13" customHeight="1" x14ac:dyDescent="0.3">
      <c r="B13" s="22"/>
      <c r="C13" s="23">
        <v>8</v>
      </c>
      <c r="D13" s="30">
        <v>17.061</v>
      </c>
      <c r="E13" s="30">
        <v>22.603000000000002</v>
      </c>
      <c r="F13" s="29">
        <v>25.253</v>
      </c>
      <c r="H13" s="21">
        <v>6</v>
      </c>
      <c r="I13" s="21">
        <v>0</v>
      </c>
      <c r="J13" s="21">
        <v>0.8</v>
      </c>
      <c r="K13" s="27">
        <v>29.148</v>
      </c>
      <c r="L13" s="27"/>
      <c r="M13" s="27"/>
      <c r="N13" s="27"/>
      <c r="O13" s="27"/>
      <c r="P13" s="27"/>
      <c r="V13" s="32"/>
      <c r="W13" s="32"/>
      <c r="AC13" s="38"/>
    </row>
    <row r="14" spans="2:29" ht="13" customHeight="1" x14ac:dyDescent="0.3">
      <c r="B14" s="26">
        <v>2</v>
      </c>
      <c r="C14" s="21">
        <v>14</v>
      </c>
      <c r="D14" s="27">
        <v>12.337999999999999</v>
      </c>
      <c r="E14" s="27">
        <v>15.076000000000001</v>
      </c>
      <c r="F14" s="28">
        <v>19.199000000000002</v>
      </c>
      <c r="H14" s="21">
        <v>7</v>
      </c>
      <c r="I14" s="21">
        <v>0</v>
      </c>
      <c r="J14" s="21">
        <v>1.2</v>
      </c>
      <c r="K14" s="28">
        <v>27.364000000000001</v>
      </c>
      <c r="L14" s="27"/>
      <c r="M14" s="27"/>
      <c r="N14" s="27"/>
      <c r="O14" s="27"/>
      <c r="P14" s="27"/>
    </row>
    <row r="15" spans="2:29" x14ac:dyDescent="0.3">
      <c r="B15" s="26"/>
      <c r="C15" s="21">
        <v>14</v>
      </c>
      <c r="D15" s="27">
        <v>10.568</v>
      </c>
      <c r="E15" s="27">
        <v>13.065</v>
      </c>
      <c r="F15" s="28">
        <v>17.875</v>
      </c>
      <c r="H15" s="21">
        <v>8</v>
      </c>
      <c r="I15" s="21">
        <v>0</v>
      </c>
      <c r="J15" s="21">
        <v>1.2</v>
      </c>
      <c r="K15" s="28">
        <v>26.094000000000001</v>
      </c>
      <c r="L15" s="27"/>
      <c r="M15" s="27"/>
      <c r="N15" s="27"/>
      <c r="O15" s="27"/>
      <c r="P15" s="27"/>
    </row>
    <row r="16" spans="2:29" x14ac:dyDescent="0.3">
      <c r="B16" s="22"/>
      <c r="C16" s="23">
        <v>14</v>
      </c>
      <c r="D16" s="30">
        <v>13.364000000000001</v>
      </c>
      <c r="E16" s="30">
        <v>18.218</v>
      </c>
      <c r="F16" s="29">
        <v>21.286999999999999</v>
      </c>
      <c r="H16" s="21">
        <v>9</v>
      </c>
      <c r="I16" s="23">
        <v>0</v>
      </c>
      <c r="J16" s="23">
        <v>1.2</v>
      </c>
      <c r="K16" s="29">
        <v>32.158000000000001</v>
      </c>
      <c r="L16" s="27"/>
      <c r="M16" s="27"/>
      <c r="N16" s="27"/>
      <c r="O16" s="27"/>
      <c r="P16" s="27"/>
    </row>
    <row r="17" spans="2:22" x14ac:dyDescent="0.3">
      <c r="B17" s="26">
        <v>3</v>
      </c>
      <c r="C17" s="21">
        <v>20</v>
      </c>
      <c r="D17" s="27">
        <v>10.179</v>
      </c>
      <c r="E17" s="27">
        <v>12.718</v>
      </c>
      <c r="F17" s="28">
        <v>16.559000000000001</v>
      </c>
      <c r="H17" s="21">
        <v>10</v>
      </c>
      <c r="I17" s="21">
        <v>8</v>
      </c>
      <c r="J17" s="21">
        <v>0.6</v>
      </c>
      <c r="K17" s="27">
        <v>15.039</v>
      </c>
      <c r="L17" s="27"/>
      <c r="M17" s="27"/>
      <c r="N17" s="27"/>
      <c r="O17" s="27"/>
      <c r="P17" s="27"/>
    </row>
    <row r="18" spans="2:22" x14ac:dyDescent="0.3">
      <c r="B18" s="26"/>
      <c r="C18" s="21">
        <v>20</v>
      </c>
      <c r="D18" s="27">
        <v>8.64</v>
      </c>
      <c r="E18" s="27">
        <v>10.653</v>
      </c>
      <c r="F18" s="28">
        <v>15.03</v>
      </c>
      <c r="H18" s="21">
        <v>11</v>
      </c>
      <c r="I18" s="21">
        <v>8</v>
      </c>
      <c r="J18" s="21">
        <v>0.6</v>
      </c>
      <c r="K18" s="27">
        <v>13.204000000000001</v>
      </c>
      <c r="L18" s="27"/>
      <c r="M18" s="27"/>
      <c r="N18" s="27"/>
      <c r="O18" s="27"/>
      <c r="P18" s="27"/>
    </row>
    <row r="19" spans="2:22" x14ac:dyDescent="0.3">
      <c r="B19" s="22"/>
      <c r="C19" s="23">
        <v>20</v>
      </c>
      <c r="D19" s="30">
        <v>10.840999999999999</v>
      </c>
      <c r="E19" s="30">
        <v>14.871</v>
      </c>
      <c r="F19" s="29">
        <v>18.145</v>
      </c>
      <c r="H19" s="21">
        <v>12</v>
      </c>
      <c r="I19" s="21">
        <v>8</v>
      </c>
      <c r="J19" s="21">
        <v>0.6</v>
      </c>
      <c r="K19" s="27">
        <v>17.061</v>
      </c>
      <c r="L19" s="27"/>
      <c r="M19" s="27"/>
      <c r="N19" s="27"/>
      <c r="O19" s="27"/>
      <c r="P19" s="27"/>
    </row>
    <row r="20" spans="2:22" x14ac:dyDescent="0.3">
      <c r="B20" s="26">
        <v>4</v>
      </c>
      <c r="C20" s="21">
        <v>28</v>
      </c>
      <c r="D20" s="27">
        <v>7.6349999999999998</v>
      </c>
      <c r="E20" s="27">
        <v>9.9789999999999992</v>
      </c>
      <c r="F20" s="28">
        <v>13.461</v>
      </c>
      <c r="H20" s="21">
        <v>13</v>
      </c>
      <c r="I20" s="21">
        <v>8</v>
      </c>
      <c r="J20" s="21">
        <v>0.8</v>
      </c>
      <c r="K20" s="27">
        <v>17.896000000000001</v>
      </c>
      <c r="L20" s="27"/>
      <c r="M20" s="27"/>
      <c r="N20" s="27"/>
      <c r="O20" s="27"/>
      <c r="P20" s="27"/>
    </row>
    <row r="21" spans="2:22" x14ac:dyDescent="0.3">
      <c r="B21" s="26"/>
      <c r="C21" s="21">
        <v>28</v>
      </c>
      <c r="D21" s="27">
        <v>6.415</v>
      </c>
      <c r="E21" s="27">
        <v>8.07</v>
      </c>
      <c r="F21" s="28">
        <v>12.231999999999999</v>
      </c>
      <c r="H21" s="21">
        <v>14</v>
      </c>
      <c r="I21" s="21">
        <v>8</v>
      </c>
      <c r="J21" s="21">
        <v>0.8</v>
      </c>
      <c r="K21" s="27">
        <v>15.997</v>
      </c>
      <c r="L21" s="27"/>
      <c r="M21" s="27"/>
      <c r="N21" s="27"/>
      <c r="O21" s="27"/>
      <c r="P21" s="27"/>
      <c r="V21" s="26"/>
    </row>
    <row r="22" spans="2:22" x14ac:dyDescent="0.3">
      <c r="B22" s="22"/>
      <c r="C22" s="23">
        <v>28</v>
      </c>
      <c r="D22" s="30">
        <v>8.0440000000000005</v>
      </c>
      <c r="E22" s="30">
        <v>11.364000000000001</v>
      </c>
      <c r="F22" s="29">
        <v>14.02</v>
      </c>
      <c r="H22" s="21">
        <v>15</v>
      </c>
      <c r="I22" s="21">
        <v>8</v>
      </c>
      <c r="J22" s="21">
        <v>0.8</v>
      </c>
      <c r="K22" s="27">
        <v>22.603000000000002</v>
      </c>
      <c r="L22" s="27"/>
      <c r="M22" s="27"/>
      <c r="N22" s="27"/>
      <c r="O22" s="27"/>
      <c r="P22" s="27"/>
    </row>
    <row r="23" spans="2:22" x14ac:dyDescent="0.3">
      <c r="H23" s="21">
        <v>16</v>
      </c>
      <c r="I23" s="21">
        <v>8</v>
      </c>
      <c r="J23" s="21">
        <v>1.2</v>
      </c>
      <c r="K23" s="28">
        <v>22.449000000000002</v>
      </c>
      <c r="L23" s="27"/>
      <c r="M23" s="27"/>
      <c r="N23" s="27"/>
      <c r="O23" s="27"/>
      <c r="P23" s="27"/>
    </row>
    <row r="24" spans="2:22" x14ac:dyDescent="0.3">
      <c r="H24" s="21">
        <v>17</v>
      </c>
      <c r="I24" s="21">
        <v>8</v>
      </c>
      <c r="J24" s="21">
        <v>1.2</v>
      </c>
      <c r="K24" s="28">
        <v>20.957000000000001</v>
      </c>
      <c r="L24" s="27"/>
      <c r="M24" s="27"/>
      <c r="N24" s="27"/>
      <c r="O24" s="27"/>
      <c r="P24" s="27"/>
    </row>
    <row r="25" spans="2:22" x14ac:dyDescent="0.3">
      <c r="H25" s="21">
        <v>18</v>
      </c>
      <c r="I25" s="23">
        <v>8</v>
      </c>
      <c r="J25" s="23">
        <v>1.2</v>
      </c>
      <c r="K25" s="29">
        <v>25.253</v>
      </c>
      <c r="L25" s="27"/>
      <c r="M25" s="27"/>
      <c r="N25" s="27"/>
      <c r="O25" s="27"/>
      <c r="P25" s="27"/>
    </row>
    <row r="26" spans="2:22" x14ac:dyDescent="0.3">
      <c r="H26" s="21">
        <v>19</v>
      </c>
      <c r="I26" s="21">
        <v>14</v>
      </c>
      <c r="J26" s="21">
        <v>0.6</v>
      </c>
      <c r="K26" s="27">
        <v>12.337999999999999</v>
      </c>
      <c r="L26" s="27"/>
      <c r="M26" s="27"/>
      <c r="N26" s="27"/>
      <c r="O26" s="27"/>
      <c r="P26" s="27"/>
    </row>
    <row r="27" spans="2:22" x14ac:dyDescent="0.3">
      <c r="H27" s="21">
        <v>20</v>
      </c>
      <c r="I27" s="21">
        <v>14</v>
      </c>
      <c r="J27" s="21">
        <v>0.6</v>
      </c>
      <c r="K27" s="27">
        <v>10.568</v>
      </c>
      <c r="L27" s="27"/>
      <c r="M27" s="27"/>
      <c r="N27" s="27"/>
      <c r="O27" s="27"/>
      <c r="P27" s="27"/>
    </row>
    <row r="28" spans="2:22" x14ac:dyDescent="0.3">
      <c r="H28" s="21">
        <v>21</v>
      </c>
      <c r="I28" s="21">
        <v>14</v>
      </c>
      <c r="J28" s="21">
        <v>0.6</v>
      </c>
      <c r="K28" s="27">
        <v>13.364000000000001</v>
      </c>
      <c r="L28" s="27"/>
      <c r="M28" s="27"/>
      <c r="N28" s="27"/>
      <c r="O28" s="27"/>
      <c r="P28" s="27"/>
    </row>
    <row r="29" spans="2:22" x14ac:dyDescent="0.3">
      <c r="H29" s="21">
        <v>22</v>
      </c>
      <c r="I29" s="21">
        <v>14</v>
      </c>
      <c r="J29" s="21">
        <v>0.8</v>
      </c>
      <c r="K29" s="27">
        <v>15.076000000000001</v>
      </c>
      <c r="L29" s="27"/>
      <c r="M29" s="27"/>
      <c r="N29" s="27"/>
      <c r="O29" s="27"/>
      <c r="P29" s="27"/>
    </row>
    <row r="30" spans="2:22" x14ac:dyDescent="0.3">
      <c r="H30" s="21">
        <v>23</v>
      </c>
      <c r="I30" s="21">
        <v>14</v>
      </c>
      <c r="J30" s="21">
        <v>0.8</v>
      </c>
      <c r="K30" s="27">
        <v>13.065</v>
      </c>
      <c r="L30" s="27"/>
      <c r="M30" s="27"/>
      <c r="N30" s="27"/>
      <c r="O30" s="27"/>
      <c r="P30" s="27"/>
    </row>
    <row r="31" spans="2:22" x14ac:dyDescent="0.3">
      <c r="H31" s="21">
        <v>24</v>
      </c>
      <c r="I31" s="21">
        <v>14</v>
      </c>
      <c r="J31" s="21">
        <v>0.8</v>
      </c>
      <c r="K31" s="27">
        <v>18.218</v>
      </c>
      <c r="L31" s="27"/>
      <c r="M31" s="27"/>
      <c r="N31" s="27"/>
      <c r="O31" s="27"/>
      <c r="P31" s="27"/>
    </row>
    <row r="32" spans="2:22" x14ac:dyDescent="0.3">
      <c r="H32" s="21">
        <v>25</v>
      </c>
      <c r="I32" s="21">
        <v>14</v>
      </c>
      <c r="J32" s="21">
        <v>1.2</v>
      </c>
      <c r="K32" s="28">
        <v>19.199000000000002</v>
      </c>
      <c r="L32" s="27"/>
      <c r="M32" s="27"/>
      <c r="N32" s="27"/>
      <c r="O32" s="27"/>
      <c r="P32" s="27"/>
    </row>
    <row r="33" spans="8:16" x14ac:dyDescent="0.3">
      <c r="H33" s="21">
        <v>26</v>
      </c>
      <c r="I33" s="21">
        <v>14</v>
      </c>
      <c r="J33" s="21">
        <v>1.2</v>
      </c>
      <c r="K33" s="28">
        <v>17.875</v>
      </c>
      <c r="L33" s="27"/>
      <c r="M33" s="27"/>
      <c r="N33" s="27"/>
      <c r="O33" s="27"/>
      <c r="P33" s="27"/>
    </row>
    <row r="34" spans="8:16" x14ac:dyDescent="0.3">
      <c r="H34" s="21">
        <v>27</v>
      </c>
      <c r="I34" s="23">
        <v>14</v>
      </c>
      <c r="J34" s="23">
        <v>1.2</v>
      </c>
      <c r="K34" s="29">
        <v>21.286999999999999</v>
      </c>
      <c r="L34" s="27"/>
      <c r="M34" s="27"/>
      <c r="N34" s="27"/>
      <c r="O34" s="27"/>
      <c r="P34" s="27"/>
    </row>
    <row r="35" spans="8:16" x14ac:dyDescent="0.3">
      <c r="H35" s="21">
        <v>28</v>
      </c>
      <c r="I35" s="21">
        <v>20</v>
      </c>
      <c r="J35" s="21">
        <v>0.6</v>
      </c>
      <c r="K35" s="27">
        <v>10.179</v>
      </c>
      <c r="L35" s="27"/>
      <c r="M35" s="27"/>
      <c r="N35" s="27"/>
      <c r="O35" s="27"/>
      <c r="P35" s="27"/>
    </row>
    <row r="36" spans="8:16" x14ac:dyDescent="0.3">
      <c r="H36" s="21">
        <v>29</v>
      </c>
      <c r="I36" s="21">
        <v>20</v>
      </c>
      <c r="J36" s="21">
        <v>0.6</v>
      </c>
      <c r="K36" s="27">
        <v>8.64</v>
      </c>
      <c r="L36" s="27"/>
      <c r="M36" s="27"/>
      <c r="N36" s="27"/>
      <c r="O36" s="27"/>
      <c r="P36" s="27"/>
    </row>
    <row r="37" spans="8:16" x14ac:dyDescent="0.3">
      <c r="H37" s="21">
        <v>30</v>
      </c>
      <c r="I37" s="21">
        <v>20</v>
      </c>
      <c r="J37" s="21">
        <v>0.6</v>
      </c>
      <c r="K37" s="27">
        <v>10.840999999999999</v>
      </c>
      <c r="L37" s="27"/>
      <c r="M37" s="27"/>
      <c r="N37" s="27"/>
      <c r="O37" s="27"/>
      <c r="P37" s="27"/>
    </row>
    <row r="38" spans="8:16" x14ac:dyDescent="0.3">
      <c r="H38" s="21">
        <v>31</v>
      </c>
      <c r="I38" s="21">
        <v>20</v>
      </c>
      <c r="J38" s="21">
        <v>0.8</v>
      </c>
      <c r="K38" s="27">
        <v>12.718</v>
      </c>
      <c r="L38" s="27"/>
      <c r="M38" s="27"/>
      <c r="N38" s="27"/>
      <c r="O38" s="27"/>
      <c r="P38" s="27"/>
    </row>
    <row r="39" spans="8:16" x14ac:dyDescent="0.3">
      <c r="H39" s="21">
        <v>32</v>
      </c>
      <c r="I39" s="21">
        <v>20</v>
      </c>
      <c r="J39" s="21">
        <v>0.8</v>
      </c>
      <c r="K39" s="27">
        <v>10.653</v>
      </c>
      <c r="L39" s="27"/>
      <c r="M39" s="27"/>
      <c r="N39" s="27"/>
      <c r="O39" s="27"/>
      <c r="P39" s="27"/>
    </row>
    <row r="40" spans="8:16" x14ac:dyDescent="0.3">
      <c r="H40" s="21">
        <v>33</v>
      </c>
      <c r="I40" s="21">
        <v>20</v>
      </c>
      <c r="J40" s="21">
        <v>0.8</v>
      </c>
      <c r="K40" s="27">
        <v>14.871</v>
      </c>
      <c r="L40" s="27"/>
      <c r="M40" s="27"/>
      <c r="N40" s="27"/>
      <c r="O40" s="27"/>
      <c r="P40" s="27"/>
    </row>
    <row r="41" spans="8:16" x14ac:dyDescent="0.3">
      <c r="H41" s="21">
        <v>34</v>
      </c>
      <c r="I41" s="21">
        <v>20</v>
      </c>
      <c r="J41" s="21">
        <v>1.2</v>
      </c>
      <c r="K41" s="28">
        <v>16.559000000000001</v>
      </c>
      <c r="L41" s="27"/>
      <c r="M41" s="27"/>
      <c r="N41" s="27"/>
      <c r="O41" s="27"/>
      <c r="P41" s="27"/>
    </row>
    <row r="42" spans="8:16" x14ac:dyDescent="0.3">
      <c r="H42" s="21">
        <v>35</v>
      </c>
      <c r="I42" s="21">
        <v>20</v>
      </c>
      <c r="J42" s="21">
        <v>1.2</v>
      </c>
      <c r="K42" s="28">
        <v>15.03</v>
      </c>
      <c r="L42" s="27"/>
      <c r="M42" s="27"/>
      <c r="N42" s="27"/>
      <c r="O42" s="27"/>
      <c r="P42" s="27"/>
    </row>
    <row r="43" spans="8:16" x14ac:dyDescent="0.3">
      <c r="H43" s="21">
        <v>36</v>
      </c>
      <c r="I43" s="23">
        <v>20</v>
      </c>
      <c r="J43" s="23">
        <v>1.2</v>
      </c>
      <c r="K43" s="29">
        <v>18.145</v>
      </c>
      <c r="L43" s="27"/>
      <c r="M43" s="27"/>
      <c r="N43" s="27"/>
      <c r="O43" s="27"/>
      <c r="P43" s="27"/>
    </row>
    <row r="44" spans="8:16" x14ac:dyDescent="0.3">
      <c r="H44" s="21">
        <v>37</v>
      </c>
      <c r="I44" s="21">
        <v>28</v>
      </c>
      <c r="J44" s="21">
        <v>0.6</v>
      </c>
      <c r="K44" s="27">
        <v>7.6349999999999998</v>
      </c>
      <c r="L44" s="27"/>
      <c r="M44" s="27"/>
      <c r="N44" s="27"/>
      <c r="O44" s="27"/>
      <c r="P44" s="27"/>
    </row>
    <row r="45" spans="8:16" x14ac:dyDescent="0.3">
      <c r="H45" s="21">
        <v>38</v>
      </c>
      <c r="I45" s="21">
        <v>28</v>
      </c>
      <c r="J45" s="21">
        <v>0.6</v>
      </c>
      <c r="K45" s="27">
        <v>6.415</v>
      </c>
      <c r="L45" s="27"/>
      <c r="M45" s="27"/>
      <c r="N45" s="27"/>
      <c r="O45" s="27"/>
      <c r="P45" s="27"/>
    </row>
    <row r="46" spans="8:16" x14ac:dyDescent="0.3">
      <c r="H46" s="21">
        <v>39</v>
      </c>
      <c r="I46" s="21">
        <v>28</v>
      </c>
      <c r="J46" s="21">
        <v>0.6</v>
      </c>
      <c r="K46" s="27">
        <v>8.0440000000000005</v>
      </c>
      <c r="L46" s="27"/>
      <c r="M46" s="27"/>
      <c r="N46" s="27"/>
      <c r="O46" s="27"/>
      <c r="P46" s="27"/>
    </row>
    <row r="47" spans="8:16" x14ac:dyDescent="0.3">
      <c r="H47" s="21">
        <v>40</v>
      </c>
      <c r="I47" s="21">
        <v>28</v>
      </c>
      <c r="J47" s="21">
        <v>0.8</v>
      </c>
      <c r="K47" s="27">
        <v>9.9789999999999992</v>
      </c>
      <c r="L47" s="27"/>
      <c r="M47" s="27"/>
      <c r="N47" s="27"/>
      <c r="O47" s="27"/>
      <c r="P47" s="27"/>
    </row>
    <row r="48" spans="8:16" x14ac:dyDescent="0.3">
      <c r="H48" s="21">
        <v>41</v>
      </c>
      <c r="I48" s="21">
        <v>28</v>
      </c>
      <c r="J48" s="21">
        <v>0.8</v>
      </c>
      <c r="K48" s="27">
        <v>8.07</v>
      </c>
      <c r="L48" s="27"/>
      <c r="M48" s="27"/>
      <c r="N48" s="27"/>
      <c r="O48" s="27"/>
      <c r="P48" s="27"/>
    </row>
    <row r="49" spans="8:16" x14ac:dyDescent="0.3">
      <c r="H49" s="21">
        <v>42</v>
      </c>
      <c r="I49" s="21">
        <v>28</v>
      </c>
      <c r="J49" s="21">
        <v>0.8</v>
      </c>
      <c r="K49" s="27">
        <v>11.364000000000001</v>
      </c>
      <c r="L49" s="27"/>
      <c r="M49" s="27"/>
      <c r="N49" s="27"/>
      <c r="O49" s="27"/>
      <c r="P49" s="27"/>
    </row>
    <row r="50" spans="8:16" x14ac:dyDescent="0.3">
      <c r="H50" s="21">
        <v>43</v>
      </c>
      <c r="I50" s="21">
        <v>28</v>
      </c>
      <c r="J50" s="21">
        <v>1.2</v>
      </c>
      <c r="K50" s="28">
        <v>13.461</v>
      </c>
      <c r="L50" s="27"/>
      <c r="M50" s="27"/>
      <c r="N50" s="27"/>
      <c r="O50" s="27"/>
      <c r="P50" s="27"/>
    </row>
    <row r="51" spans="8:16" x14ac:dyDescent="0.3">
      <c r="H51" s="21">
        <v>44</v>
      </c>
      <c r="I51" s="21">
        <v>28</v>
      </c>
      <c r="J51" s="21">
        <v>1.2</v>
      </c>
      <c r="K51" s="28">
        <v>12.231999999999999</v>
      </c>
      <c r="L51" s="27"/>
      <c r="M51" s="27"/>
      <c r="N51" s="27"/>
      <c r="O51" s="27"/>
      <c r="P51" s="27"/>
    </row>
    <row r="52" spans="8:16" x14ac:dyDescent="0.3">
      <c r="H52" s="21">
        <v>45</v>
      </c>
      <c r="I52" s="23">
        <v>28</v>
      </c>
      <c r="J52" s="23">
        <v>1.2</v>
      </c>
      <c r="K52" s="29">
        <v>14.02</v>
      </c>
      <c r="L52" s="27"/>
      <c r="M52" s="27"/>
      <c r="N52" s="27"/>
      <c r="O52" s="27"/>
      <c r="P52" s="27"/>
    </row>
    <row r="53" spans="8:16" x14ac:dyDescent="0.2">
      <c r="L53" s="27"/>
      <c r="M53" s="27"/>
      <c r="N53" s="27"/>
      <c r="O53" s="27"/>
      <c r="P53" s="27"/>
    </row>
    <row r="54" spans="8:16" x14ac:dyDescent="0.2">
      <c r="L54" s="27"/>
      <c r="M54" s="27"/>
      <c r="N54" s="27"/>
      <c r="O54" s="27"/>
      <c r="P54" s="27"/>
    </row>
    <row r="55" spans="8:16" x14ac:dyDescent="0.2">
      <c r="L55" s="27"/>
      <c r="M55" s="27"/>
      <c r="N55" s="27"/>
      <c r="O55" s="27"/>
      <c r="P55" s="27"/>
    </row>
    <row r="56" spans="8:16" x14ac:dyDescent="0.2">
      <c r="L56" s="27"/>
      <c r="M56" s="27"/>
      <c r="N56" s="27"/>
      <c r="O56" s="27"/>
      <c r="P56" s="27"/>
    </row>
    <row r="57" spans="8:16" x14ac:dyDescent="0.2">
      <c r="L57" s="27"/>
      <c r="M57" s="27"/>
      <c r="N57" s="27"/>
      <c r="O57" s="27"/>
      <c r="P57" s="27"/>
    </row>
    <row r="58" spans="8:16" x14ac:dyDescent="0.2">
      <c r="L58" s="27"/>
      <c r="M58" s="27"/>
      <c r="N58" s="27"/>
      <c r="O58" s="27"/>
      <c r="P58" s="27"/>
    </row>
    <row r="59" spans="8:16" x14ac:dyDescent="0.2">
      <c r="L59" s="27"/>
      <c r="M59" s="27"/>
      <c r="N59" s="27"/>
      <c r="O59" s="27"/>
      <c r="P59" s="27"/>
    </row>
    <row r="60" spans="8:16" x14ac:dyDescent="0.2">
      <c r="L60" s="27"/>
      <c r="M60" s="27"/>
      <c r="N60" s="27"/>
      <c r="O60" s="27"/>
      <c r="P60" s="27"/>
    </row>
    <row r="61" spans="8:16" x14ac:dyDescent="0.2">
      <c r="L61" s="27"/>
      <c r="M61" s="27"/>
      <c r="N61" s="27"/>
      <c r="O61" s="27"/>
      <c r="P61" s="27"/>
    </row>
    <row r="62" spans="8:16" x14ac:dyDescent="0.2">
      <c r="L62" s="27"/>
      <c r="M62" s="27"/>
      <c r="N62" s="27"/>
      <c r="O62" s="27"/>
      <c r="P62" s="27"/>
    </row>
    <row r="63" spans="8:16" x14ac:dyDescent="0.2">
      <c r="L63" s="27"/>
      <c r="M63" s="27"/>
      <c r="N63" s="27"/>
      <c r="O63" s="27"/>
      <c r="P63" s="27"/>
    </row>
    <row r="64" spans="8:16" x14ac:dyDescent="0.2">
      <c r="L64" s="27"/>
      <c r="M64" s="27"/>
      <c r="N64" s="27"/>
      <c r="O64" s="27"/>
      <c r="P64" s="27"/>
    </row>
    <row r="65" spans="12:16" x14ac:dyDescent="0.2">
      <c r="L65" s="27"/>
      <c r="M65" s="27"/>
      <c r="N65" s="27"/>
      <c r="O65" s="27"/>
      <c r="P65" s="27"/>
    </row>
    <row r="66" spans="12:16" x14ac:dyDescent="0.2">
      <c r="M66" s="27"/>
      <c r="N66" s="27"/>
      <c r="O66" s="27"/>
      <c r="P66" s="27"/>
    </row>
    <row r="67" spans="12:16" x14ac:dyDescent="0.2">
      <c r="M67" s="27"/>
      <c r="N67" s="27"/>
      <c r="O67" s="27"/>
      <c r="P67" s="27"/>
    </row>
    <row r="68" spans="12:16" x14ac:dyDescent="0.2">
      <c r="M68" s="27"/>
      <c r="N68" s="27"/>
      <c r="O68" s="27"/>
      <c r="P68" s="27"/>
    </row>
  </sheetData>
  <mergeCells count="8">
    <mergeCell ref="B6:C6"/>
    <mergeCell ref="AB6:AC6"/>
    <mergeCell ref="Y5:Z5"/>
    <mergeCell ref="AB5:AC5"/>
    <mergeCell ref="D6:F6"/>
    <mergeCell ref="V5:W5"/>
    <mergeCell ref="V6:W6"/>
    <mergeCell ref="Y6:Z6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F343-8EA5-439F-9EDE-6398991A2E64}">
  <dimension ref="B2:H30"/>
  <sheetViews>
    <sheetView workbookViewId="0"/>
  </sheetViews>
  <sheetFormatPr defaultRowHeight="13" x14ac:dyDescent="0.2"/>
  <cols>
    <col min="1" max="1" width="8.7265625" style="1"/>
    <col min="2" max="2" width="6.08984375" style="1" customWidth="1"/>
    <col min="3" max="3" width="6.6328125" style="1" customWidth="1"/>
    <col min="4" max="4" width="2.26953125" style="1" customWidth="1"/>
    <col min="5" max="5" width="6.1796875" style="1" customWidth="1"/>
    <col min="6" max="6" width="6.81640625" style="1" customWidth="1"/>
    <col min="7" max="16384" width="8.7265625" style="1"/>
  </cols>
  <sheetData>
    <row r="2" spans="2:8" x14ac:dyDescent="0.2">
      <c r="H2" s="42" t="s">
        <v>82</v>
      </c>
    </row>
    <row r="5" spans="2:8" ht="15" x14ac:dyDescent="0.2">
      <c r="B5" s="6" t="s">
        <v>23</v>
      </c>
      <c r="C5" s="15">
        <v>0</v>
      </c>
      <c r="E5" s="6" t="s">
        <v>21</v>
      </c>
      <c r="F5" s="14">
        <v>0.5</v>
      </c>
    </row>
    <row r="6" spans="2:8" ht="15" x14ac:dyDescent="0.2">
      <c r="B6" s="6" t="s">
        <v>24</v>
      </c>
      <c r="C6" s="15">
        <v>10</v>
      </c>
      <c r="E6" s="6" t="s">
        <v>22</v>
      </c>
      <c r="F6" s="14">
        <v>0.8</v>
      </c>
    </row>
    <row r="8" spans="2:8" x14ac:dyDescent="0.2">
      <c r="B8" s="16" t="s">
        <v>38</v>
      </c>
      <c r="C8" s="1">
        <v>0</v>
      </c>
      <c r="F8" s="1">
        <v>0.5</v>
      </c>
    </row>
    <row r="9" spans="2:8" x14ac:dyDescent="0.2">
      <c r="B9" s="6"/>
      <c r="C9" s="1">
        <v>23</v>
      </c>
      <c r="F9" s="1">
        <v>1.19</v>
      </c>
    </row>
    <row r="10" spans="2:8" x14ac:dyDescent="0.2">
      <c r="B10" s="6"/>
    </row>
    <row r="11" spans="2:8" x14ac:dyDescent="0.2">
      <c r="B11" s="16" t="s">
        <v>37</v>
      </c>
      <c r="C11" s="1">
        <v>16.670000000000002</v>
      </c>
      <c r="F11" s="1">
        <v>1</v>
      </c>
    </row>
    <row r="12" spans="2:8" x14ac:dyDescent="0.2">
      <c r="B12" s="6"/>
    </row>
    <row r="13" spans="2:8" x14ac:dyDescent="0.2">
      <c r="B13" s="16" t="s">
        <v>39</v>
      </c>
      <c r="C13" s="1">
        <v>-30</v>
      </c>
      <c r="F13" s="1">
        <v>1</v>
      </c>
    </row>
    <row r="14" spans="2:8" x14ac:dyDescent="0.2">
      <c r="B14" s="6"/>
      <c r="C14" s="1">
        <v>30</v>
      </c>
      <c r="F14" s="1">
        <v>1</v>
      </c>
    </row>
    <row r="15" spans="2:8" x14ac:dyDescent="0.2">
      <c r="B15" s="6"/>
    </row>
    <row r="16" spans="2:8" x14ac:dyDescent="0.2">
      <c r="B16" s="16" t="s">
        <v>39</v>
      </c>
      <c r="C16" s="1">
        <v>-30</v>
      </c>
      <c r="F16" s="1">
        <v>0.5</v>
      </c>
    </row>
    <row r="17" spans="2:6" x14ac:dyDescent="0.2">
      <c r="B17" s="6"/>
      <c r="C17" s="1">
        <v>30</v>
      </c>
      <c r="F17" s="1">
        <v>0.5</v>
      </c>
    </row>
    <row r="18" spans="2:6" x14ac:dyDescent="0.2">
      <c r="B18" s="6"/>
    </row>
    <row r="19" spans="2:6" x14ac:dyDescent="0.2">
      <c r="B19" s="6" t="s">
        <v>63</v>
      </c>
      <c r="C19" s="1">
        <v>10</v>
      </c>
      <c r="F19" s="1">
        <v>0.8</v>
      </c>
    </row>
    <row r="20" spans="2:6" x14ac:dyDescent="0.2">
      <c r="B20" s="6"/>
      <c r="C20" s="1">
        <v>10</v>
      </c>
      <c r="F20" s="1">
        <v>0</v>
      </c>
    </row>
    <row r="21" spans="2:6" x14ac:dyDescent="0.2">
      <c r="B21" s="6"/>
    </row>
    <row r="22" spans="2:6" x14ac:dyDescent="0.2">
      <c r="B22" s="6"/>
    </row>
    <row r="23" spans="2:6" x14ac:dyDescent="0.2">
      <c r="B23" s="6"/>
    </row>
    <row r="24" spans="2:6" x14ac:dyDescent="0.2">
      <c r="B24" s="16" t="s">
        <v>38</v>
      </c>
      <c r="C24" s="1">
        <v>-16.670000000000002</v>
      </c>
      <c r="F24" s="1">
        <v>0</v>
      </c>
    </row>
    <row r="25" spans="2:6" x14ac:dyDescent="0.2">
      <c r="B25" s="6"/>
      <c r="C25" s="1">
        <v>23</v>
      </c>
      <c r="F25" s="1">
        <v>1.19</v>
      </c>
    </row>
    <row r="26" spans="2:6" x14ac:dyDescent="0.2">
      <c r="B26" s="6"/>
    </row>
    <row r="27" spans="2:6" x14ac:dyDescent="0.2">
      <c r="B27" s="16" t="s">
        <v>39</v>
      </c>
      <c r="C27" s="1">
        <v>0</v>
      </c>
      <c r="F27" s="1">
        <v>0</v>
      </c>
    </row>
    <row r="28" spans="2:6" x14ac:dyDescent="0.2">
      <c r="B28" s="6"/>
      <c r="C28" s="1">
        <v>0</v>
      </c>
      <c r="F28" s="1">
        <v>2</v>
      </c>
    </row>
    <row r="29" spans="2:6" x14ac:dyDescent="0.2">
      <c r="B29" s="6"/>
    </row>
    <row r="30" spans="2:6" x14ac:dyDescent="0.2">
      <c r="B30" s="16" t="s">
        <v>37</v>
      </c>
      <c r="C30" s="1">
        <v>-16.670000000000002</v>
      </c>
      <c r="F30" s="1">
        <v>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Ki の比</vt:lpstr>
      <vt:lpstr>阻害A薬</vt:lpstr>
      <vt:lpstr>Ki の推定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dcterms:created xsi:type="dcterms:W3CDTF">2023-02-16T06:45:11Z</dcterms:created>
  <dcterms:modified xsi:type="dcterms:W3CDTF">2024-03-11T03:57:55Z</dcterms:modified>
</cp:coreProperties>
</file>