
<file path=[Content_Types].xml><?xml version="1.0" encoding="utf-8"?>
<Types xmlns="http://schemas.openxmlformats.org/package/2006/content-types"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75" yWindow="210" windowWidth="17355" windowHeight="8745" activeTab="2"/>
  </bookViews>
  <sheets>
    <sheet name="廣野3元表" sheetId="14" r:id="rId1"/>
    <sheet name="9.1節アレニウス" sheetId="12" r:id="rId2"/>
    <sheet name="Weibull α" sheetId="15" r:id="rId3"/>
  </sheets>
  <definedNames>
    <definedName name="_Ref414192612" localSheetId="1">'9.1節アレニウス'!$C$1</definedName>
    <definedName name="solver_adj" localSheetId="1" hidden="1">'9.1節アレニウス'!$J$3:$M$3,'9.1節アレニウス'!$J$4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2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opt" localSheetId="1" hidden="1">'9.1節アレニウス'!$O$3</definedName>
    <definedName name="solver_pre" localSheetId="1" hidden="1">0.000001</definedName>
    <definedName name="solver_rbv" localSheetId="1" hidden="1">1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45621"/>
</workbook>
</file>

<file path=xl/calcChain.xml><?xml version="1.0" encoding="utf-8"?>
<calcChain xmlns="http://schemas.openxmlformats.org/spreadsheetml/2006/main">
  <c r="J8" i="12" l="1"/>
  <c r="K8" i="12"/>
  <c r="J9" i="12"/>
  <c r="K9" i="12"/>
  <c r="J10" i="12"/>
  <c r="K10" i="12"/>
  <c r="J11" i="12"/>
  <c r="K11" i="12"/>
  <c r="J12" i="12"/>
  <c r="K12" i="12"/>
  <c r="J13" i="12"/>
  <c r="K13" i="12"/>
  <c r="J14" i="12"/>
  <c r="K14" i="12"/>
  <c r="J15" i="12"/>
  <c r="K15" i="12"/>
  <c r="J16" i="12"/>
  <c r="K16" i="12"/>
  <c r="J17" i="12"/>
  <c r="K17" i="12"/>
  <c r="J18" i="12"/>
  <c r="K18" i="12"/>
  <c r="J19" i="12"/>
  <c r="K19" i="12"/>
  <c r="J20" i="12"/>
  <c r="K20" i="12"/>
  <c r="J21" i="12"/>
  <c r="K21" i="12"/>
  <c r="J22" i="12"/>
  <c r="K22" i="12"/>
  <c r="J23" i="12"/>
  <c r="K23" i="12"/>
  <c r="J24" i="12"/>
  <c r="K24" i="12"/>
  <c r="J25" i="12"/>
  <c r="K25" i="12"/>
  <c r="J26" i="12"/>
  <c r="K26" i="12"/>
  <c r="J27" i="12"/>
  <c r="K27" i="12"/>
  <c r="J28" i="12"/>
  <c r="K28" i="12"/>
  <c r="J29" i="12"/>
  <c r="K29" i="12"/>
  <c r="J30" i="12"/>
  <c r="K30" i="12"/>
  <c r="J31" i="12"/>
  <c r="K31" i="12"/>
  <c r="J32" i="12"/>
  <c r="K32" i="12"/>
  <c r="J33" i="12"/>
  <c r="K33" i="12"/>
  <c r="J34" i="12"/>
  <c r="K34" i="12"/>
  <c r="J35" i="12"/>
  <c r="K35" i="12"/>
  <c r="J36" i="12"/>
  <c r="K36" i="12"/>
  <c r="J37" i="12"/>
  <c r="K37" i="12"/>
  <c r="J38" i="12"/>
  <c r="K38" i="12"/>
  <c r="J39" i="12"/>
  <c r="K39" i="12"/>
  <c r="J40" i="12"/>
  <c r="K40" i="12"/>
  <c r="J41" i="12"/>
  <c r="K41" i="12"/>
  <c r="J42" i="12"/>
  <c r="K42" i="12"/>
  <c r="J43" i="12"/>
  <c r="K43" i="12"/>
  <c r="J44" i="12"/>
  <c r="K44" i="12"/>
  <c r="J45" i="12"/>
  <c r="K45" i="12"/>
  <c r="J46" i="12"/>
  <c r="K46" i="12"/>
  <c r="J47" i="12"/>
  <c r="K47" i="12"/>
  <c r="J48" i="12"/>
  <c r="K48" i="12"/>
  <c r="J49" i="12"/>
  <c r="K49" i="12"/>
  <c r="J50" i="12"/>
  <c r="K50" i="12"/>
  <c r="J51" i="12"/>
  <c r="K51" i="12"/>
  <c r="J52" i="12"/>
  <c r="K52" i="12"/>
  <c r="J53" i="12"/>
  <c r="K53" i="12"/>
  <c r="J54" i="12"/>
  <c r="K54" i="12"/>
  <c r="J55" i="12"/>
  <c r="K55" i="12"/>
  <c r="J56" i="12"/>
  <c r="K56" i="12"/>
  <c r="J57" i="12"/>
  <c r="K57" i="12"/>
  <c r="J58" i="12"/>
  <c r="K58" i="12"/>
  <c r="J59" i="12"/>
  <c r="K59" i="12"/>
  <c r="J60" i="12"/>
  <c r="K60" i="12"/>
  <c r="J7" i="12"/>
  <c r="K7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M14" i="12" l="1"/>
  <c r="L10" i="12"/>
  <c r="N10" i="12" s="1"/>
  <c r="O10" i="12" s="1"/>
  <c r="M23" i="12"/>
  <c r="N23" i="12" s="1"/>
  <c r="O23" i="12" s="1"/>
  <c r="M19" i="12"/>
  <c r="L24" i="12"/>
  <c r="N24" i="12" s="1"/>
  <c r="O24" i="12" s="1"/>
  <c r="L16" i="12"/>
  <c r="N16" i="12" s="1"/>
  <c r="O16" i="12" s="1"/>
  <c r="M56" i="12"/>
  <c r="N56" i="12" s="1"/>
  <c r="O56" i="12" s="1"/>
  <c r="L48" i="12"/>
  <c r="N48" i="12" s="1"/>
  <c r="O48" i="12" s="1"/>
  <c r="M46" i="12"/>
  <c r="M42" i="12"/>
  <c r="L32" i="12"/>
  <c r="N32" i="12" s="1"/>
  <c r="O32" i="12" s="1"/>
  <c r="M30" i="12"/>
  <c r="N30" i="12" s="1"/>
  <c r="O30" i="12" s="1"/>
  <c r="M26" i="12"/>
  <c r="M22" i="12"/>
  <c r="M18" i="12"/>
  <c r="M59" i="12"/>
  <c r="N59" i="12" s="1"/>
  <c r="O59" i="12" s="1"/>
  <c r="M55" i="12"/>
  <c r="L40" i="12"/>
  <c r="N40" i="12" s="1"/>
  <c r="O40" i="12" s="1"/>
  <c r="L36" i="12"/>
  <c r="N36" i="12" s="1"/>
  <c r="O36" i="12" s="1"/>
  <c r="M54" i="12"/>
  <c r="N54" i="12" s="1"/>
  <c r="O54" i="12" s="1"/>
  <c r="M50" i="12"/>
  <c r="N50" i="12" s="1"/>
  <c r="O50" i="12" s="1"/>
  <c r="L28" i="12"/>
  <c r="N28" i="12" s="1"/>
  <c r="O28" i="12" s="1"/>
  <c r="L52" i="12"/>
  <c r="N52" i="12" s="1"/>
  <c r="O52" i="12" s="1"/>
  <c r="L20" i="12"/>
  <c r="M13" i="12"/>
  <c r="N13" i="12" s="1"/>
  <c r="O13" i="12" s="1"/>
  <c r="L59" i="12"/>
  <c r="L57" i="12"/>
  <c r="N57" i="12" s="1"/>
  <c r="O57" i="12" s="1"/>
  <c r="L44" i="12"/>
  <c r="M38" i="12"/>
  <c r="N38" i="12" s="1"/>
  <c r="O38" i="12" s="1"/>
  <c r="M34" i="12"/>
  <c r="N34" i="12" s="1"/>
  <c r="O34" i="12" s="1"/>
  <c r="M27" i="12"/>
  <c r="M12" i="12"/>
  <c r="M15" i="12"/>
  <c r="L8" i="12"/>
  <c r="N8" i="12" s="1"/>
  <c r="O8" i="12" s="1"/>
  <c r="M57" i="12"/>
  <c r="M58" i="12"/>
  <c r="L55" i="12"/>
  <c r="N55" i="12" s="1"/>
  <c r="O55" i="12" s="1"/>
  <c r="M52" i="12"/>
  <c r="L50" i="12"/>
  <c r="M44" i="12"/>
  <c r="N44" i="12" s="1"/>
  <c r="O44" i="12" s="1"/>
  <c r="L42" i="12"/>
  <c r="N42" i="12" s="1"/>
  <c r="O42" i="12" s="1"/>
  <c r="M36" i="12"/>
  <c r="L34" i="12"/>
  <c r="M28" i="12"/>
  <c r="L26" i="12"/>
  <c r="N26" i="12" s="1"/>
  <c r="O26" i="12" s="1"/>
  <c r="M25" i="12"/>
  <c r="M20" i="12"/>
  <c r="N20" i="12" s="1"/>
  <c r="O20" i="12" s="1"/>
  <c r="L18" i="12"/>
  <c r="N18" i="12" s="1"/>
  <c r="O18" i="12" s="1"/>
  <c r="M17" i="12"/>
  <c r="L12" i="12"/>
  <c r="N12" i="12" s="1"/>
  <c r="O12" i="12" s="1"/>
  <c r="M11" i="12"/>
  <c r="M8" i="12"/>
  <c r="M60" i="12"/>
  <c r="L54" i="12"/>
  <c r="M48" i="12"/>
  <c r="L46" i="12"/>
  <c r="N46" i="12" s="1"/>
  <c r="O46" i="12" s="1"/>
  <c r="M40" i="12"/>
  <c r="L38" i="12"/>
  <c r="M32" i="12"/>
  <c r="L30" i="12"/>
  <c r="M29" i="12"/>
  <c r="M24" i="12"/>
  <c r="L22" i="12"/>
  <c r="N22" i="12" s="1"/>
  <c r="O22" i="12" s="1"/>
  <c r="M21" i="12"/>
  <c r="M16" i="12"/>
  <c r="L14" i="12"/>
  <c r="N14" i="12" s="1"/>
  <c r="O14" i="12" s="1"/>
  <c r="M10" i="12"/>
  <c r="M9" i="12"/>
  <c r="N9" i="12" s="1"/>
  <c r="O9" i="12" s="1"/>
  <c r="L51" i="12"/>
  <c r="N51" i="12" s="1"/>
  <c r="O51" i="12" s="1"/>
  <c r="M51" i="12"/>
  <c r="L53" i="12"/>
  <c r="N53" i="12" s="1"/>
  <c r="O53" i="12" s="1"/>
  <c r="M53" i="12"/>
  <c r="L49" i="12"/>
  <c r="N49" i="12" s="1"/>
  <c r="O49" i="12" s="1"/>
  <c r="M49" i="12"/>
  <c r="L45" i="12"/>
  <c r="N45" i="12" s="1"/>
  <c r="O45" i="12" s="1"/>
  <c r="M45" i="12"/>
  <c r="L41" i="12"/>
  <c r="M41" i="12"/>
  <c r="N41" i="12" s="1"/>
  <c r="O41" i="12" s="1"/>
  <c r="L37" i="12"/>
  <c r="N37" i="12" s="1"/>
  <c r="O37" i="12" s="1"/>
  <c r="M37" i="12"/>
  <c r="L33" i="12"/>
  <c r="M33" i="12"/>
  <c r="N33" i="12" s="1"/>
  <c r="O33" i="12" s="1"/>
  <c r="L27" i="12"/>
  <c r="N27" i="12" s="1"/>
  <c r="O27" i="12" s="1"/>
  <c r="L23" i="12"/>
  <c r="L19" i="12"/>
  <c r="N19" i="12" s="1"/>
  <c r="O19" i="12" s="1"/>
  <c r="L15" i="12"/>
  <c r="N15" i="12" s="1"/>
  <c r="O15" i="12" s="1"/>
  <c r="L11" i="12"/>
  <c r="N11" i="12" s="1"/>
  <c r="O11" i="12" s="1"/>
  <c r="L47" i="12"/>
  <c r="M47" i="12"/>
  <c r="N47" i="12" s="1"/>
  <c r="O47" i="12" s="1"/>
  <c r="L43" i="12"/>
  <c r="N43" i="12" s="1"/>
  <c r="O43" i="12" s="1"/>
  <c r="M43" i="12"/>
  <c r="L39" i="12"/>
  <c r="N39" i="12" s="1"/>
  <c r="O39" i="12" s="1"/>
  <c r="M39" i="12"/>
  <c r="L35" i="12"/>
  <c r="N35" i="12" s="1"/>
  <c r="O35" i="12" s="1"/>
  <c r="M35" i="12"/>
  <c r="L31" i="12"/>
  <c r="N31" i="12" s="1"/>
  <c r="O31" i="12" s="1"/>
  <c r="M31" i="12"/>
  <c r="L60" i="12"/>
  <c r="N60" i="12" s="1"/>
  <c r="O60" i="12" s="1"/>
  <c r="L58" i="12"/>
  <c r="N58" i="12" s="1"/>
  <c r="O58" i="12" s="1"/>
  <c r="L56" i="12"/>
  <c r="L29" i="12"/>
  <c r="N29" i="12" s="1"/>
  <c r="O29" i="12" s="1"/>
  <c r="L25" i="12"/>
  <c r="N25" i="12" s="1"/>
  <c r="O25" i="12" s="1"/>
  <c r="L21" i="12"/>
  <c r="N21" i="12" s="1"/>
  <c r="O21" i="12" s="1"/>
  <c r="L17" i="12"/>
  <c r="N17" i="12" s="1"/>
  <c r="O17" i="12" s="1"/>
  <c r="L13" i="12"/>
  <c r="L9" i="12"/>
  <c r="M7" i="12"/>
  <c r="L7" i="12"/>
  <c r="N7" i="12" s="1"/>
  <c r="O7" i="12" s="1"/>
  <c r="O3" i="12" l="1"/>
  <c r="E8" i="12"/>
  <c r="E9" i="12"/>
  <c r="E10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7" i="12"/>
</calcChain>
</file>

<file path=xl/sharedStrings.xml><?xml version="1.0" encoding="utf-8"?>
<sst xmlns="http://schemas.openxmlformats.org/spreadsheetml/2006/main" count="144" uniqueCount="50">
  <si>
    <t>δ</t>
    <phoneticPr fontId="1"/>
  </si>
  <si>
    <t xml:space="preserve"> Li</t>
    <phoneticPr fontId="1"/>
  </si>
  <si>
    <t>α</t>
    <phoneticPr fontId="1"/>
  </si>
  <si>
    <t>β</t>
    <phoneticPr fontId="1"/>
  </si>
  <si>
    <t>ワイブル分布</t>
    <rPh sb="4" eb="6">
      <t>ブンプ</t>
    </rPh>
    <phoneticPr fontId="1"/>
  </si>
  <si>
    <t>温度</t>
    <rPh sb="0" eb="2">
      <t>オンド</t>
    </rPh>
    <phoneticPr fontId="1"/>
  </si>
  <si>
    <t>尤度</t>
    <rPh sb="0" eb="2">
      <t>ユウド</t>
    </rPh>
    <phoneticPr fontId="1"/>
  </si>
  <si>
    <t>glue</t>
  </si>
  <si>
    <t>glue_01</t>
  </si>
  <si>
    <t>Temp</t>
  </si>
  <si>
    <t>RH</t>
  </si>
  <si>
    <t>Day</t>
  </si>
  <si>
    <t>Censor</t>
  </si>
  <si>
    <t>A</t>
  </si>
  <si>
    <t>B</t>
  </si>
  <si>
    <t>t</t>
    <phoneticPr fontId="1"/>
  </si>
  <si>
    <r>
      <t xml:space="preserve">ln </t>
    </r>
    <r>
      <rPr>
        <i/>
        <sz val="11"/>
        <color theme="1"/>
        <rFont val="Times New Roman"/>
        <family val="1"/>
      </rPr>
      <t>L=</t>
    </r>
    <phoneticPr fontId="1"/>
  </si>
  <si>
    <r>
      <rPr>
        <sz val="11"/>
        <color theme="1"/>
        <rFont val="ＭＳ 明朝"/>
        <family val="1"/>
        <charset val="128"/>
      </rPr>
      <t>件</t>
    </r>
  </si>
  <si>
    <r>
      <rPr>
        <sz val="11"/>
        <color theme="1"/>
        <rFont val="ＭＳ Ｐゴシック"/>
        <family val="2"/>
        <charset val="128"/>
      </rPr>
      <t>パラメータ</t>
    </r>
    <phoneticPr fontId="1"/>
  </si>
  <si>
    <r>
      <rPr>
        <sz val="11"/>
        <color theme="1"/>
        <rFont val="ＭＳ 明朝"/>
        <family val="1"/>
        <charset val="128"/>
      </rPr>
      <t>群</t>
    </r>
    <rPh sb="0" eb="1">
      <t>グン</t>
    </rPh>
    <phoneticPr fontId="1"/>
  </si>
  <si>
    <r>
      <rPr>
        <sz val="11"/>
        <color theme="1"/>
        <rFont val="ＭＳ 明朝"/>
        <family val="1"/>
        <charset val="128"/>
      </rPr>
      <t>温度</t>
    </r>
  </si>
  <si>
    <r>
      <rPr>
        <sz val="11"/>
        <color theme="1"/>
        <rFont val="ＭＳ 明朝"/>
        <family val="1"/>
        <charset val="128"/>
      </rPr>
      <t>湿度</t>
    </r>
    <rPh sb="0" eb="2">
      <t>シツド</t>
    </rPh>
    <phoneticPr fontId="1"/>
  </si>
  <si>
    <r>
      <rPr>
        <sz val="11"/>
        <color theme="1"/>
        <rFont val="ＭＳ 明朝"/>
        <family val="1"/>
        <charset val="128"/>
      </rPr>
      <t>数</t>
    </r>
    <rPh sb="0" eb="1">
      <t>スウ</t>
    </rPh>
    <phoneticPr fontId="1"/>
  </si>
  <si>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t</t>
    </r>
    <r>
      <rPr>
        <sz val="11"/>
        <color theme="1"/>
        <rFont val="ＭＳ 明朝"/>
        <family val="1"/>
        <charset val="128"/>
      </rPr>
      <t>）</t>
    </r>
    <phoneticPr fontId="1"/>
  </si>
  <si>
    <r>
      <t>1-</t>
    </r>
    <r>
      <rPr>
        <i/>
        <sz val="11"/>
        <color theme="1"/>
        <rFont val="Times New Roman"/>
        <family val="1"/>
      </rPr>
      <t>F</t>
    </r>
    <r>
      <rPr>
        <sz val="11"/>
        <color theme="1"/>
        <rFont val="Times New Roman"/>
        <family val="1"/>
      </rPr>
      <t>(</t>
    </r>
    <r>
      <rPr>
        <i/>
        <sz val="11"/>
        <color theme="1"/>
        <rFont val="Times New Roman"/>
        <family val="1"/>
      </rPr>
      <t>t</t>
    </r>
    <r>
      <rPr>
        <sz val="11"/>
        <color theme="1"/>
        <rFont val="Times New Roman"/>
        <family val="1"/>
      </rPr>
      <t>)</t>
    </r>
    <phoneticPr fontId="1"/>
  </si>
  <si>
    <r>
      <t xml:space="preserve">ln </t>
    </r>
    <r>
      <rPr>
        <i/>
        <sz val="11"/>
        <color theme="1"/>
        <rFont val="Times New Roman"/>
        <family val="1"/>
      </rPr>
      <t>L</t>
    </r>
    <r>
      <rPr>
        <i/>
        <vertAlign val="subscript"/>
        <sz val="11"/>
        <color theme="1"/>
        <rFont val="Times New Roman"/>
        <family val="1"/>
      </rPr>
      <t>i</t>
    </r>
    <phoneticPr fontId="1"/>
  </si>
  <si>
    <r>
      <t>α</t>
    </r>
    <r>
      <rPr>
        <vertAlign val="subscript"/>
        <sz val="11"/>
        <color theme="1"/>
        <rFont val="ＭＳ Ｐ明朝"/>
        <family val="1"/>
        <charset val="128"/>
      </rPr>
      <t>切片</t>
    </r>
    <rPh sb="1" eb="3">
      <t>セッペン</t>
    </rPh>
    <phoneticPr fontId="1"/>
  </si>
  <si>
    <t>±1</t>
    <phoneticPr fontId="1"/>
  </si>
  <si>
    <t>アレ</t>
    <phoneticPr fontId="1"/>
  </si>
  <si>
    <t>ニウス 温度</t>
    <rPh sb="4" eb="6">
      <t>オンド</t>
    </rPh>
    <phoneticPr fontId="1"/>
  </si>
  <si>
    <t>接着剤</t>
    <rPh sb="0" eb="2">
      <t>セッチャク</t>
    </rPh>
    <rPh sb="2" eb="3">
      <t>ザイ</t>
    </rPh>
    <phoneticPr fontId="1"/>
  </si>
  <si>
    <t>接着剤</t>
    <rPh sb="0" eb="2">
      <t>セッチャク</t>
    </rPh>
    <rPh sb="2" eb="3">
      <t>ザイ</t>
    </rPh>
    <phoneticPr fontId="1"/>
  </si>
  <si>
    <r>
      <t>表</t>
    </r>
    <r>
      <rPr>
        <sz val="11"/>
        <color theme="1"/>
        <rFont val="Century"/>
        <family val="1"/>
      </rPr>
      <t xml:space="preserve"> 9.6  </t>
    </r>
    <r>
      <rPr>
        <sz val="11"/>
        <color theme="1"/>
        <rFont val="ＭＳ 明朝"/>
        <family val="1"/>
        <charset val="128"/>
      </rPr>
      <t>推定された</t>
    </r>
    <r>
      <rPr>
        <sz val="11"/>
        <color theme="1"/>
        <rFont val="Century"/>
        <family val="1"/>
      </rPr>
      <t>Weibull</t>
    </r>
    <phoneticPr fontId="1"/>
  </si>
  <si>
    <r>
      <rPr>
        <sz val="11"/>
        <color theme="1"/>
        <rFont val="ＭＳ Ｐ明朝"/>
        <family val="1"/>
        <charset val="128"/>
      </rPr>
      <t>接着剤</t>
    </r>
    <r>
      <rPr>
        <sz val="11"/>
        <color theme="1"/>
        <rFont val="Times New Roman"/>
        <family val="1"/>
      </rPr>
      <t xml:space="preserve"> = A</t>
    </r>
    <rPh sb="0" eb="2">
      <t>セッチャク</t>
    </rPh>
    <rPh sb="2" eb="3">
      <t>ザイ</t>
    </rPh>
    <phoneticPr fontId="1"/>
  </si>
  <si>
    <t>行数</t>
  </si>
  <si>
    <t>Weibull α</t>
  </si>
  <si>
    <r>
      <rPr>
        <sz val="11"/>
        <color theme="1"/>
        <rFont val="ＭＳ Ｐ明朝"/>
        <family val="1"/>
        <charset val="128"/>
      </rPr>
      <t>相対湿度</t>
    </r>
    <rPh sb="0" eb="2">
      <t>ソウタイ</t>
    </rPh>
    <rPh sb="2" eb="4">
      <t>シツド</t>
    </rPh>
    <phoneticPr fontId="1"/>
  </si>
  <si>
    <r>
      <rPr>
        <sz val="11"/>
        <color theme="1"/>
        <rFont val="ＭＳ Ｐ明朝"/>
        <family val="1"/>
        <charset val="128"/>
      </rPr>
      <t>温度</t>
    </r>
    <rPh sb="0" eb="2">
      <t>オンド</t>
    </rPh>
    <phoneticPr fontId="1"/>
  </si>
  <si>
    <r>
      <t>30</t>
    </r>
    <r>
      <rPr>
        <sz val="11"/>
        <color theme="1"/>
        <rFont val="ＭＳ Ｐ明朝"/>
        <family val="1"/>
        <charset val="128"/>
      </rPr>
      <t>℃</t>
    </r>
    <phoneticPr fontId="1"/>
  </si>
  <si>
    <r>
      <t>表</t>
    </r>
    <r>
      <rPr>
        <sz val="11"/>
        <color theme="1"/>
        <rFont val="Times New Roman"/>
        <family val="1"/>
      </rPr>
      <t xml:space="preserve"> 9.1  </t>
    </r>
    <r>
      <rPr>
        <sz val="11"/>
        <color theme="1"/>
        <rFont val="ＭＳ 明朝"/>
        <family val="1"/>
        <charset val="128"/>
      </rPr>
      <t>接着剤の加速試験データ</t>
    </r>
  </si>
  <si>
    <t>glue = A</t>
    <phoneticPr fontId="1"/>
  </si>
  <si>
    <t>glue = B</t>
    <phoneticPr fontId="1"/>
  </si>
  <si>
    <t>相対湿度</t>
    <rPh sb="0" eb="2">
      <t>ソウタイ</t>
    </rPh>
    <rPh sb="2" eb="4">
      <t>シツド</t>
    </rPh>
    <phoneticPr fontId="1"/>
  </si>
  <si>
    <r>
      <t>40</t>
    </r>
    <r>
      <rPr>
        <sz val="11"/>
        <color theme="1"/>
        <rFont val="ＭＳ Ｐ明朝"/>
        <family val="1"/>
        <charset val="128"/>
      </rPr>
      <t>℃</t>
    </r>
    <phoneticPr fontId="1"/>
  </si>
  <si>
    <r>
      <t>50</t>
    </r>
    <r>
      <rPr>
        <sz val="11"/>
        <color theme="1"/>
        <rFont val="ＭＳ Ｐ明朝"/>
        <family val="1"/>
        <charset val="128"/>
      </rPr>
      <t>℃</t>
    </r>
    <phoneticPr fontId="1"/>
  </si>
  <si>
    <r>
      <rPr>
        <sz val="11"/>
        <color theme="1"/>
        <rFont val="ＭＳ Ｐ明朝"/>
        <family val="1"/>
        <charset val="128"/>
      </rPr>
      <t>接着剤</t>
    </r>
    <r>
      <rPr>
        <sz val="11"/>
        <color theme="1"/>
        <rFont val="Times New Roman"/>
        <family val="1"/>
      </rPr>
      <t xml:space="preserve">  = B</t>
    </r>
    <phoneticPr fontId="1"/>
  </si>
  <si>
    <r>
      <t>表</t>
    </r>
    <r>
      <rPr>
        <sz val="11"/>
        <color theme="1"/>
        <rFont val="Century"/>
        <family val="1"/>
      </rPr>
      <t xml:space="preserve"> 9.2  </t>
    </r>
    <r>
      <rPr>
        <sz val="11"/>
        <color theme="1"/>
        <rFont val="ＭＳ 明朝"/>
        <family val="1"/>
        <charset val="128"/>
      </rPr>
      <t>接着剤の寿命データの解析</t>
    </r>
  </si>
  <si>
    <r>
      <t>α</t>
    </r>
    <r>
      <rPr>
        <sz val="11"/>
        <color theme="1"/>
        <rFont val="ＭＳ Ｐ明朝"/>
        <family val="1"/>
        <charset val="128"/>
      </rPr>
      <t>種類</t>
    </r>
    <rPh sb="1" eb="3">
      <t>シュルイ</t>
    </rPh>
    <phoneticPr fontId="1"/>
  </si>
  <si>
    <r>
      <rPr>
        <i/>
        <sz val="11"/>
        <color theme="1"/>
        <rFont val="Times New Roman"/>
        <family val="1"/>
      </rPr>
      <t>α</t>
    </r>
    <r>
      <rPr>
        <sz val="11"/>
        <color theme="1"/>
        <rFont val="ＭＳ Ｐ明朝"/>
        <family val="1"/>
        <charset val="128"/>
      </rPr>
      <t>温度</t>
    </r>
    <rPh sb="1" eb="3">
      <t>オンド</t>
    </rPh>
    <phoneticPr fontId="1"/>
  </si>
  <si>
    <r>
      <rPr>
        <i/>
        <sz val="11"/>
        <color theme="1"/>
        <rFont val="Times New Roman"/>
        <family val="1"/>
      </rPr>
      <t>α</t>
    </r>
    <r>
      <rPr>
        <sz val="11"/>
        <color theme="1"/>
        <rFont val="ＭＳ Ｐ明朝"/>
        <family val="1"/>
        <charset val="128"/>
      </rPr>
      <t>湿度</t>
    </r>
    <rPh sb="1" eb="3">
      <t>シツド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</si>
</sst>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"/>
    <numFmt numFmtId="177" formatCode="0.0"/>
    <numFmt numFmtId="178" formatCode="0.0000"/>
    <numFmt numFmtId="179" formatCode="0.000_ "/>
    <numFmt numFmtId="180" formatCode="0.00_ 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sz val="11"/>
      <color theme="1"/>
      <name val="ＭＳ Ｐゴシック"/>
      <family val="2"/>
      <charset val="128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i/>
      <vertAlign val="subscript"/>
      <sz val="11"/>
      <color theme="1"/>
      <name val="Times New Roman"/>
      <family val="1"/>
    </font>
    <font>
      <vertAlign val="subscript"/>
      <sz val="11"/>
      <color theme="1"/>
      <name val="ＭＳ Ｐ明朝"/>
      <family val="1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1"/>
      <color theme="1"/>
      <name val="Century"/>
      <family val="1"/>
    </font>
    <font>
      <b/>
      <sz val="11"/>
      <color rgb="FFFF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176" fontId="2" fillId="0" borderId="0" xfId="0" applyNumberFormat="1" applyFont="1" applyBorder="1">
      <alignment vertical="center"/>
    </xf>
    <xf numFmtId="176" fontId="2" fillId="0" borderId="2" xfId="0" applyNumberFormat="1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179" fontId="2" fillId="0" borderId="0" xfId="0" applyNumberFormat="1" applyFont="1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179" fontId="2" fillId="0" borderId="2" xfId="0" applyNumberFormat="1" applyFont="1" applyBorder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176" fontId="2" fillId="0" borderId="2" xfId="0" applyNumberFormat="1" applyFont="1" applyBorder="1" applyAlignment="1">
      <alignment horizontal="right" vertical="center"/>
    </xf>
    <xf numFmtId="176" fontId="5" fillId="3" borderId="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/>
    </xf>
    <xf numFmtId="178" fontId="5" fillId="2" borderId="3" xfId="0" applyNumberFormat="1" applyFont="1" applyFill="1" applyBorder="1" applyAlignment="1">
      <alignment horizontal="center" vertical="center"/>
    </xf>
    <xf numFmtId="178" fontId="2" fillId="0" borderId="0" xfId="0" applyNumberFormat="1" applyFont="1">
      <alignment vertical="center"/>
    </xf>
    <xf numFmtId="0" fontId="0" fillId="0" borderId="4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6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0" xfId="0" applyNumberFormat="1" applyFont="1">
      <alignment vertical="center"/>
    </xf>
    <xf numFmtId="0" fontId="2" fillId="0" borderId="7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80" fontId="2" fillId="0" borderId="0" xfId="0" applyNumberFormat="1" applyFont="1">
      <alignment vertical="center"/>
    </xf>
    <xf numFmtId="180" fontId="2" fillId="0" borderId="8" xfId="0" applyNumberFormat="1" applyFont="1" applyBorder="1">
      <alignment vertical="center"/>
    </xf>
    <xf numFmtId="180" fontId="2" fillId="0" borderId="6" xfId="0" applyNumberFormat="1" applyFont="1" applyBorder="1">
      <alignment vertical="center"/>
    </xf>
    <xf numFmtId="0" fontId="2" fillId="0" borderId="7" xfId="0" applyFont="1" applyBorder="1" applyAlignment="1">
      <alignment horizontal="center" vertical="center"/>
    </xf>
    <xf numFmtId="180" fontId="2" fillId="0" borderId="9" xfId="0" applyNumberFormat="1" applyFont="1" applyBorder="1">
      <alignment vertical="center"/>
    </xf>
    <xf numFmtId="180" fontId="2" fillId="0" borderId="2" xfId="0" applyNumberFormat="1" applyFont="1" applyBorder="1">
      <alignment vertical="center"/>
    </xf>
    <xf numFmtId="180" fontId="2" fillId="0" borderId="7" xfId="0" applyNumberFormat="1" applyFont="1" applyBorder="1">
      <alignment vertical="center"/>
    </xf>
    <xf numFmtId="0" fontId="2" fillId="0" borderId="10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7" xfId="0" applyFont="1" applyBorder="1" applyAlignment="1">
      <alignment horizontal="right" vertical="center"/>
    </xf>
    <xf numFmtId="9" fontId="2" fillId="0" borderId="10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11" xfId="0" applyFont="1" applyBorder="1">
      <alignment vertical="center"/>
    </xf>
    <xf numFmtId="0" fontId="13" fillId="0" borderId="6" xfId="0" applyFont="1" applyBorder="1">
      <alignment vertical="center"/>
    </xf>
    <xf numFmtId="0" fontId="13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13" fillId="0" borderId="7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178" fontId="5" fillId="4" borderId="3" xfId="0" applyNumberFormat="1" applyFont="1" applyFill="1" applyBorder="1" applyAlignment="1">
      <alignment horizontal="center" vertical="center"/>
    </xf>
    <xf numFmtId="178" fontId="5" fillId="5" borderId="3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FFCC99"/>
      <color rgb="FFFFCC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133350</xdr:colOff>
          <xdr:row>1</xdr:row>
          <xdr:rowOff>104775</xdr:rowOff>
        </xdr:from>
        <xdr:to>
          <xdr:col>7</xdr:col>
          <xdr:colOff>285750</xdr:colOff>
          <xdr:row>3</xdr:row>
          <xdr:rowOff>142875</xdr:rowOff>
        </xdr:to>
        <xdr:sp macro="" textlink="">
          <xdr:nvSpPr>
            <xdr:cNvPr id="30723" name="Object 3" hidden="1">
              <a:extLst>
                <a:ext uri="{63B3BB69-23CF-44E3-9099-C40C66FF867C}">
                  <a14:compatExt spid="_x0000_s307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314325</xdr:colOff>
          <xdr:row>1</xdr:row>
          <xdr:rowOff>9525</xdr:rowOff>
        </xdr:from>
        <xdr:to>
          <xdr:col>4</xdr:col>
          <xdr:colOff>457200</xdr:colOff>
          <xdr:row>1</xdr:row>
          <xdr:rowOff>152400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wmf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2.w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5"/>
  <sheetViews>
    <sheetView workbookViewId="0">
      <selection sqref="A1:XFD1048576"/>
    </sheetView>
  </sheetViews>
  <sheetFormatPr defaultRowHeight="15" x14ac:dyDescent="0.15"/>
  <cols>
    <col min="1" max="1" width="9" style="1"/>
    <col min="2" max="2" width="8.875" style="1" customWidth="1"/>
    <col min="3" max="3" width="4.5" style="1" customWidth="1"/>
    <col min="4" max="4" width="3.875" style="1" customWidth="1"/>
    <col min="5" max="5" width="4.5" style="1" customWidth="1"/>
    <col min="6" max="6" width="3.875" style="1" customWidth="1"/>
    <col min="7" max="9" width="4.5" style="1" customWidth="1"/>
    <col min="10" max="10" width="3.75" style="1" customWidth="1"/>
    <col min="11" max="11" width="4.5" style="1" customWidth="1"/>
    <col min="12" max="12" width="3.625" style="1" customWidth="1"/>
    <col min="13" max="13" width="4.5" style="1" customWidth="1"/>
    <col min="14" max="14" width="4.125" style="1" customWidth="1"/>
    <col min="15" max="16384" width="9" style="1"/>
  </cols>
  <sheetData>
    <row r="1" spans="2:15" x14ac:dyDescent="0.15">
      <c r="B1" s="41" t="s">
        <v>31</v>
      </c>
    </row>
    <row r="2" spans="2:15" x14ac:dyDescent="0.15">
      <c r="B2" s="22" t="s">
        <v>39</v>
      </c>
    </row>
    <row r="3" spans="2:15" x14ac:dyDescent="0.15"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2:15" x14ac:dyDescent="0.15">
      <c r="B4" s="42"/>
      <c r="C4" s="62" t="s">
        <v>40</v>
      </c>
      <c r="D4" s="38"/>
      <c r="E4" s="38"/>
      <c r="F4" s="38"/>
      <c r="G4" s="38"/>
      <c r="H4" s="63"/>
      <c r="I4" s="62" t="s">
        <v>41</v>
      </c>
      <c r="J4" s="38"/>
      <c r="K4" s="38"/>
      <c r="L4" s="38"/>
      <c r="M4" s="38"/>
      <c r="N4" s="38"/>
      <c r="O4" s="7"/>
    </row>
    <row r="5" spans="2:15" x14ac:dyDescent="0.15">
      <c r="B5" s="64" t="s">
        <v>42</v>
      </c>
      <c r="C5" s="65">
        <v>0.6</v>
      </c>
      <c r="D5" s="63"/>
      <c r="E5" s="65">
        <v>0.7</v>
      </c>
      <c r="F5" s="63"/>
      <c r="G5" s="65">
        <v>0.8</v>
      </c>
      <c r="H5" s="63"/>
      <c r="I5" s="65">
        <v>0.6</v>
      </c>
      <c r="J5" s="63"/>
      <c r="K5" s="65">
        <v>0.7</v>
      </c>
      <c r="L5" s="63"/>
      <c r="M5" s="65">
        <v>0.8</v>
      </c>
      <c r="N5" s="63"/>
      <c r="O5" s="8"/>
    </row>
    <row r="6" spans="2:15" s="71" customFormat="1" ht="30" x14ac:dyDescent="0.15">
      <c r="B6" s="66" t="s">
        <v>5</v>
      </c>
      <c r="C6" s="67" t="s">
        <v>11</v>
      </c>
      <c r="D6" s="68" t="s">
        <v>12</v>
      </c>
      <c r="E6" s="69" t="s">
        <v>11</v>
      </c>
      <c r="F6" s="68" t="s">
        <v>12</v>
      </c>
      <c r="G6" s="69" t="s">
        <v>11</v>
      </c>
      <c r="H6" s="68" t="s">
        <v>12</v>
      </c>
      <c r="I6" s="69" t="s">
        <v>11</v>
      </c>
      <c r="J6" s="68" t="s">
        <v>12</v>
      </c>
      <c r="K6" s="69" t="s">
        <v>11</v>
      </c>
      <c r="L6" s="68" t="s">
        <v>12</v>
      </c>
      <c r="M6" s="69" t="s">
        <v>11</v>
      </c>
      <c r="N6" s="69" t="s">
        <v>12</v>
      </c>
      <c r="O6" s="70"/>
    </row>
    <row r="7" spans="2:15" x14ac:dyDescent="0.15">
      <c r="B7" s="54" t="s">
        <v>38</v>
      </c>
      <c r="C7" s="72">
        <v>54</v>
      </c>
      <c r="D7" s="45">
        <v>0</v>
      </c>
      <c r="E7" s="7">
        <v>29</v>
      </c>
      <c r="F7" s="45">
        <v>0</v>
      </c>
      <c r="G7" s="7">
        <v>16</v>
      </c>
      <c r="H7" s="73">
        <v>1</v>
      </c>
      <c r="I7" s="7">
        <v>6</v>
      </c>
      <c r="J7" s="73">
        <v>1</v>
      </c>
      <c r="K7" s="7">
        <v>32</v>
      </c>
      <c r="L7" s="45">
        <v>0</v>
      </c>
      <c r="M7" s="7">
        <v>17</v>
      </c>
      <c r="N7" s="7">
        <v>0</v>
      </c>
      <c r="O7" s="7"/>
    </row>
    <row r="8" spans="2:15" x14ac:dyDescent="0.15">
      <c r="B8" s="54"/>
      <c r="C8" s="72">
        <v>71</v>
      </c>
      <c r="D8" s="45">
        <v>0</v>
      </c>
      <c r="E8" s="7">
        <v>39</v>
      </c>
      <c r="F8" s="45">
        <v>0</v>
      </c>
      <c r="G8" s="7">
        <v>21</v>
      </c>
      <c r="H8" s="45">
        <v>0</v>
      </c>
      <c r="I8" s="7">
        <v>10</v>
      </c>
      <c r="J8" s="45">
        <v>0</v>
      </c>
      <c r="K8" s="7">
        <v>50</v>
      </c>
      <c r="L8" s="73">
        <v>1</v>
      </c>
      <c r="M8" s="7">
        <v>27</v>
      </c>
      <c r="N8" s="74">
        <v>1</v>
      </c>
      <c r="O8" s="7"/>
    </row>
    <row r="9" spans="2:15" x14ac:dyDescent="0.15">
      <c r="B9" s="58"/>
      <c r="C9" s="75">
        <v>113</v>
      </c>
      <c r="D9" s="76">
        <v>1</v>
      </c>
      <c r="E9" s="14">
        <v>62</v>
      </c>
      <c r="F9" s="77">
        <v>0</v>
      </c>
      <c r="G9" s="14">
        <v>34</v>
      </c>
      <c r="H9" s="77">
        <v>0</v>
      </c>
      <c r="I9" s="14">
        <v>24</v>
      </c>
      <c r="J9" s="77">
        <v>0</v>
      </c>
      <c r="K9" s="14">
        <v>13</v>
      </c>
      <c r="L9" s="77">
        <v>0</v>
      </c>
      <c r="M9" s="14">
        <v>7</v>
      </c>
      <c r="N9" s="14">
        <v>0</v>
      </c>
      <c r="O9" s="7"/>
    </row>
    <row r="10" spans="2:15" x14ac:dyDescent="0.15">
      <c r="B10" s="54" t="s">
        <v>43</v>
      </c>
      <c r="C10" s="72">
        <v>38</v>
      </c>
      <c r="D10" s="45">
        <v>0</v>
      </c>
      <c r="E10" s="7">
        <v>21</v>
      </c>
      <c r="F10" s="45">
        <v>0</v>
      </c>
      <c r="G10" s="7">
        <v>11</v>
      </c>
      <c r="H10" s="45">
        <v>0</v>
      </c>
      <c r="I10" s="7">
        <v>4</v>
      </c>
      <c r="J10" s="45">
        <v>0</v>
      </c>
      <c r="K10" s="7">
        <v>22</v>
      </c>
      <c r="L10" s="45">
        <v>0</v>
      </c>
      <c r="M10" s="7">
        <v>12</v>
      </c>
      <c r="N10" s="7">
        <v>0</v>
      </c>
      <c r="O10" s="7"/>
    </row>
    <row r="11" spans="2:15" x14ac:dyDescent="0.15">
      <c r="B11" s="54"/>
      <c r="C11" s="72">
        <v>50</v>
      </c>
      <c r="D11" s="45">
        <v>0</v>
      </c>
      <c r="E11" s="7">
        <v>27</v>
      </c>
      <c r="F11" s="73">
        <v>1</v>
      </c>
      <c r="G11" s="7">
        <v>15</v>
      </c>
      <c r="H11" s="73">
        <v>1</v>
      </c>
      <c r="I11" s="7">
        <v>7</v>
      </c>
      <c r="J11" s="73">
        <v>1</v>
      </c>
      <c r="K11" s="7">
        <v>35</v>
      </c>
      <c r="L11" s="73">
        <v>1</v>
      </c>
      <c r="M11" s="7">
        <v>19</v>
      </c>
      <c r="N11" s="74">
        <v>1</v>
      </c>
      <c r="O11" s="7"/>
    </row>
    <row r="12" spans="2:15" x14ac:dyDescent="0.15">
      <c r="B12" s="58"/>
      <c r="C12" s="75">
        <v>79</v>
      </c>
      <c r="D12" s="77">
        <v>0</v>
      </c>
      <c r="E12" s="14">
        <v>43</v>
      </c>
      <c r="F12" s="77">
        <v>0</v>
      </c>
      <c r="G12" s="14">
        <v>24</v>
      </c>
      <c r="H12" s="77">
        <v>0</v>
      </c>
      <c r="I12" s="14">
        <v>17</v>
      </c>
      <c r="J12" s="77">
        <v>0</v>
      </c>
      <c r="K12" s="14">
        <v>9</v>
      </c>
      <c r="L12" s="77">
        <v>0</v>
      </c>
      <c r="M12" s="14">
        <v>5</v>
      </c>
      <c r="N12" s="14">
        <v>0</v>
      </c>
      <c r="O12" s="7"/>
    </row>
    <row r="13" spans="2:15" x14ac:dyDescent="0.15">
      <c r="B13" s="54" t="s">
        <v>44</v>
      </c>
      <c r="C13" s="72">
        <v>13</v>
      </c>
      <c r="D13" s="45">
        <v>0</v>
      </c>
      <c r="E13" s="7">
        <v>15</v>
      </c>
      <c r="F13" s="78">
        <v>0</v>
      </c>
      <c r="G13" s="7">
        <v>13</v>
      </c>
      <c r="H13" s="78">
        <v>0</v>
      </c>
      <c r="I13" s="7">
        <v>12</v>
      </c>
      <c r="J13" s="78">
        <v>0</v>
      </c>
      <c r="K13" s="7">
        <v>16</v>
      </c>
      <c r="L13" s="78">
        <v>0</v>
      </c>
      <c r="M13" s="7">
        <v>8</v>
      </c>
      <c r="N13" s="7">
        <v>0</v>
      </c>
      <c r="O13" s="7"/>
    </row>
    <row r="14" spans="2:15" x14ac:dyDescent="0.15">
      <c r="B14" s="54"/>
      <c r="C14" s="72">
        <v>36</v>
      </c>
      <c r="D14" s="45">
        <v>0</v>
      </c>
      <c r="E14" s="7">
        <v>19</v>
      </c>
      <c r="F14" s="45">
        <v>0</v>
      </c>
      <c r="G14" s="7">
        <v>10</v>
      </c>
      <c r="H14" s="45">
        <v>0</v>
      </c>
      <c r="I14" s="7">
        <v>9</v>
      </c>
      <c r="J14" s="45">
        <v>0</v>
      </c>
      <c r="K14" s="7">
        <v>25</v>
      </c>
      <c r="L14" s="73">
        <v>1</v>
      </c>
      <c r="M14" s="7">
        <v>14</v>
      </c>
      <c r="N14" s="74">
        <v>1</v>
      </c>
      <c r="O14" s="7"/>
    </row>
    <row r="15" spans="2:15" x14ac:dyDescent="0.15">
      <c r="B15" s="58"/>
      <c r="C15" s="75">
        <v>57</v>
      </c>
      <c r="D15" s="77">
        <v>0</v>
      </c>
      <c r="E15" s="14">
        <v>31</v>
      </c>
      <c r="F15" s="76">
        <v>1</v>
      </c>
      <c r="G15" s="14">
        <v>17</v>
      </c>
      <c r="H15" s="76">
        <v>1</v>
      </c>
      <c r="I15" s="14">
        <v>15</v>
      </c>
      <c r="J15" s="76">
        <v>1</v>
      </c>
      <c r="K15" s="14">
        <v>6</v>
      </c>
      <c r="L15" s="77">
        <v>0</v>
      </c>
      <c r="M15" s="14">
        <v>3</v>
      </c>
      <c r="N15" s="14">
        <v>0</v>
      </c>
      <c r="O15" s="7"/>
    </row>
    <row r="20" spans="10:21" x14ac:dyDescent="0.15">
      <c r="J20" s="7"/>
    </row>
    <row r="21" spans="10:21" x14ac:dyDescent="0.15">
      <c r="S21" s="1" t="s">
        <v>14</v>
      </c>
      <c r="T21" s="1">
        <v>40</v>
      </c>
      <c r="U21" s="1">
        <v>3</v>
      </c>
    </row>
    <row r="22" spans="10:21" x14ac:dyDescent="0.15">
      <c r="S22" s="1" t="s">
        <v>14</v>
      </c>
      <c r="T22" s="1">
        <v>40</v>
      </c>
      <c r="U22" s="1">
        <v>3</v>
      </c>
    </row>
    <row r="23" spans="10:21" x14ac:dyDescent="0.15">
      <c r="S23" s="1" t="s">
        <v>14</v>
      </c>
      <c r="T23" s="1">
        <v>50</v>
      </c>
      <c r="U23" s="1">
        <v>3</v>
      </c>
    </row>
    <row r="24" spans="10:21" x14ac:dyDescent="0.15">
      <c r="S24" s="1" t="s">
        <v>14</v>
      </c>
      <c r="T24" s="1">
        <v>50</v>
      </c>
      <c r="U24" s="1">
        <v>3</v>
      </c>
    </row>
    <row r="25" spans="10:21" x14ac:dyDescent="0.15">
      <c r="S25" s="1" t="s">
        <v>14</v>
      </c>
      <c r="T25" s="1">
        <v>50</v>
      </c>
      <c r="U25" s="1">
        <v>3</v>
      </c>
    </row>
  </sheetData>
  <mergeCells count="8">
    <mergeCell ref="K5:L5"/>
    <mergeCell ref="M5:N5"/>
    <mergeCell ref="C4:H4"/>
    <mergeCell ref="I4:N4"/>
    <mergeCell ref="C5:D5"/>
    <mergeCell ref="E5:F5"/>
    <mergeCell ref="G5:H5"/>
    <mergeCell ref="I5:J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0"/>
  <sheetViews>
    <sheetView workbookViewId="0"/>
  </sheetViews>
  <sheetFormatPr defaultRowHeight="15" x14ac:dyDescent="0.15"/>
  <cols>
    <col min="1" max="1" width="6.25" style="3" customWidth="1"/>
    <col min="2" max="2" width="4.75" style="1" customWidth="1"/>
    <col min="3" max="3" width="5.375" style="3" customWidth="1"/>
    <col min="4" max="4" width="5.5" style="3" customWidth="1"/>
    <col min="5" max="5" width="6.75" style="3" customWidth="1"/>
    <col min="6" max="6" width="6.5" style="3" customWidth="1"/>
    <col min="7" max="7" width="6" style="1" customWidth="1"/>
    <col min="8" max="8" width="4.375" style="3" customWidth="1"/>
    <col min="9" max="9" width="5" style="3" customWidth="1"/>
    <col min="10" max="13" width="8" style="3" customWidth="1"/>
    <col min="14" max="15" width="8" style="1" customWidth="1"/>
    <col min="16" max="20" width="7" style="1" customWidth="1"/>
    <col min="21" max="16384" width="9" style="1"/>
  </cols>
  <sheetData>
    <row r="1" spans="1:17" x14ac:dyDescent="0.15">
      <c r="A1" s="25" t="s">
        <v>30</v>
      </c>
      <c r="B1" s="14"/>
      <c r="C1" s="25" t="s">
        <v>46</v>
      </c>
      <c r="D1" s="12"/>
      <c r="E1" s="12"/>
      <c r="F1" s="12"/>
      <c r="G1" s="17"/>
      <c r="H1" s="12"/>
      <c r="I1" s="12"/>
      <c r="J1" s="12"/>
      <c r="K1" s="12"/>
      <c r="L1" s="12"/>
      <c r="M1" s="12"/>
      <c r="N1" s="14"/>
      <c r="O1" s="14"/>
    </row>
    <row r="2" spans="1:17" ht="17.25" thickBot="1" x14ac:dyDescent="0.2">
      <c r="A2" s="11"/>
      <c r="B2" s="7"/>
      <c r="C2" s="11"/>
      <c r="D2" s="11"/>
      <c r="E2" s="11"/>
      <c r="F2" s="11"/>
      <c r="G2" s="16"/>
      <c r="H2" s="11"/>
      <c r="I2" s="32"/>
      <c r="J2" s="21" t="s">
        <v>26</v>
      </c>
      <c r="K2" s="21" t="s">
        <v>47</v>
      </c>
      <c r="L2" s="32" t="s">
        <v>48</v>
      </c>
      <c r="M2" s="32" t="s">
        <v>49</v>
      </c>
      <c r="N2" s="7"/>
      <c r="O2" s="7"/>
    </row>
    <row r="3" spans="1:17" ht="15.75" thickBot="1" x14ac:dyDescent="0.2">
      <c r="A3" s="10"/>
      <c r="G3" s="2"/>
      <c r="I3" s="19" t="s">
        <v>2</v>
      </c>
      <c r="J3" s="36">
        <v>-4.8573523650714767</v>
      </c>
      <c r="K3" s="36">
        <v>0.2575577226046587</v>
      </c>
      <c r="L3" s="79">
        <v>0.28446627640725108</v>
      </c>
      <c r="M3" s="80">
        <v>-3.3004414236153759E-2</v>
      </c>
      <c r="N3" s="8" t="s">
        <v>16</v>
      </c>
      <c r="O3" s="24">
        <f>SUM(O7:O60)</f>
        <v>-165.31249880435843</v>
      </c>
    </row>
    <row r="4" spans="1:17" ht="15.75" thickBot="1" x14ac:dyDescent="0.2">
      <c r="I4" s="19" t="s">
        <v>3</v>
      </c>
      <c r="J4" s="36">
        <v>1.8595883700079179</v>
      </c>
      <c r="K4" s="37"/>
      <c r="L4" s="37"/>
      <c r="M4" s="37"/>
      <c r="N4" s="7"/>
    </row>
    <row r="5" spans="1:17" x14ac:dyDescent="0.15">
      <c r="A5" s="26"/>
      <c r="B5" s="13"/>
      <c r="C5" s="26" t="s">
        <v>7</v>
      </c>
      <c r="D5" s="26"/>
      <c r="E5" s="31" t="s">
        <v>28</v>
      </c>
      <c r="F5" s="28"/>
      <c r="G5" s="13"/>
      <c r="H5" s="26" t="s">
        <v>17</v>
      </c>
      <c r="I5" s="26"/>
      <c r="J5" s="39" t="s">
        <v>18</v>
      </c>
      <c r="K5" s="39"/>
      <c r="L5" s="39" t="s">
        <v>4</v>
      </c>
      <c r="M5" s="40"/>
      <c r="N5" s="39" t="s">
        <v>6</v>
      </c>
      <c r="O5" s="40"/>
    </row>
    <row r="6" spans="1:17" s="30" customFormat="1" ht="25.5" customHeight="1" x14ac:dyDescent="0.15">
      <c r="A6" s="12" t="s">
        <v>19</v>
      </c>
      <c r="B6" s="12" t="s">
        <v>7</v>
      </c>
      <c r="C6" s="33" t="s">
        <v>27</v>
      </c>
      <c r="D6" s="12" t="s">
        <v>20</v>
      </c>
      <c r="E6" s="34" t="s">
        <v>29</v>
      </c>
      <c r="F6" s="12" t="s">
        <v>21</v>
      </c>
      <c r="G6" s="20" t="s">
        <v>15</v>
      </c>
      <c r="H6" s="12" t="s">
        <v>22</v>
      </c>
      <c r="I6" s="12" t="s">
        <v>0</v>
      </c>
      <c r="J6" s="19" t="s">
        <v>2</v>
      </c>
      <c r="K6" s="19" t="s">
        <v>3</v>
      </c>
      <c r="L6" s="18" t="s">
        <v>23</v>
      </c>
      <c r="M6" s="23" t="s">
        <v>24</v>
      </c>
      <c r="N6" s="20" t="s">
        <v>1</v>
      </c>
      <c r="O6" s="18" t="s">
        <v>25</v>
      </c>
    </row>
    <row r="7" spans="1:17" x14ac:dyDescent="0.15">
      <c r="A7" s="11">
        <v>1</v>
      </c>
      <c r="B7" s="11" t="s">
        <v>13</v>
      </c>
      <c r="C7" s="11">
        <v>1</v>
      </c>
      <c r="D7" s="11">
        <v>30</v>
      </c>
      <c r="E7" s="29">
        <f>11605/(D7+273.15)</f>
        <v>38.281378855352138</v>
      </c>
      <c r="F7" s="11">
        <v>60</v>
      </c>
      <c r="G7" s="7">
        <v>54</v>
      </c>
      <c r="H7" s="11">
        <v>1</v>
      </c>
      <c r="I7" s="11">
        <v>1</v>
      </c>
      <c r="J7" s="9">
        <f>EXP($J$3+$K$3*C7+$L$3*E7+$M$3*F7)</f>
        <v>74.418294250842663</v>
      </c>
      <c r="K7" s="9">
        <f>$J$4</f>
        <v>1.8595883700079179</v>
      </c>
      <c r="L7" s="5">
        <f>WEIBULL($G7,K7,J7,FALSE)</f>
        <v>1.0934622368488236E-2</v>
      </c>
      <c r="M7" s="5">
        <f t="shared" ref="M7" si="0">1-WEIBULL($G7,K7,J7,TRUE)</f>
        <v>0.57649462566891374</v>
      </c>
      <c r="N7" s="5">
        <f>IF((I7=0),M7,L7)</f>
        <v>1.0934622368488236E-2</v>
      </c>
      <c r="O7" s="5">
        <f>LN(N7)*H7</f>
        <v>-4.5158211596529041</v>
      </c>
    </row>
    <row r="8" spans="1:17" x14ac:dyDescent="0.15">
      <c r="A8" s="11">
        <v>1</v>
      </c>
      <c r="B8" s="11" t="s">
        <v>13</v>
      </c>
      <c r="C8" s="11">
        <v>1</v>
      </c>
      <c r="D8" s="11">
        <v>30</v>
      </c>
      <c r="E8" s="29">
        <f t="shared" ref="E8:E60" si="1">11605/(D8+273.15)</f>
        <v>38.281378855352138</v>
      </c>
      <c r="F8" s="11">
        <v>60</v>
      </c>
      <c r="G8" s="7">
        <v>71</v>
      </c>
      <c r="H8" s="11">
        <v>1</v>
      </c>
      <c r="I8" s="11">
        <v>1</v>
      </c>
      <c r="J8" s="9">
        <f t="shared" ref="J8:J60" si="2">EXP($J$3+$K$3*C8+$L$3*E8+$M$3*F8)</f>
        <v>74.418294250842663</v>
      </c>
      <c r="K8" s="9">
        <f t="shared" ref="K8:K60" si="3">$J$4</f>
        <v>1.8595883700079179</v>
      </c>
      <c r="L8" s="5">
        <f t="shared" ref="L8:L60" si="4">WEIBULL($G8,K8,J8,FALSE)</f>
        <v>9.5995535577236401E-3</v>
      </c>
      <c r="M8" s="5">
        <f t="shared" ref="M8:M60" si="5">1-WEIBULL($G8,K8,J8,TRUE)</f>
        <v>0.40000727649648771</v>
      </c>
      <c r="N8" s="5">
        <f t="shared" ref="N8:N60" si="6">IF((I8=0),M8,L8)</f>
        <v>9.5995535577236401E-3</v>
      </c>
      <c r="O8" s="5">
        <f t="shared" ref="O8:O60" si="7">LN(N8)*H8</f>
        <v>-4.6460386859934975</v>
      </c>
    </row>
    <row r="9" spans="1:17" x14ac:dyDescent="0.15">
      <c r="A9" s="11">
        <v>1</v>
      </c>
      <c r="B9" s="11" t="s">
        <v>13</v>
      </c>
      <c r="C9" s="11">
        <v>1</v>
      </c>
      <c r="D9" s="11">
        <v>30</v>
      </c>
      <c r="E9" s="29">
        <f t="shared" si="1"/>
        <v>38.281378855352138</v>
      </c>
      <c r="F9" s="12">
        <v>60</v>
      </c>
      <c r="G9" s="14">
        <v>113</v>
      </c>
      <c r="H9" s="12">
        <v>1</v>
      </c>
      <c r="I9" s="12">
        <v>0</v>
      </c>
      <c r="J9" s="15">
        <f t="shared" si="2"/>
        <v>74.418294250842663</v>
      </c>
      <c r="K9" s="15">
        <f t="shared" si="3"/>
        <v>1.8595883700079179</v>
      </c>
      <c r="L9" s="6">
        <f t="shared" si="4"/>
        <v>4.0678275782716072E-3</v>
      </c>
      <c r="M9" s="6">
        <f t="shared" si="5"/>
        <v>0.11368343451732199</v>
      </c>
      <c r="N9" s="6">
        <f t="shared" si="6"/>
        <v>0.11368343451732199</v>
      </c>
      <c r="O9" s="6">
        <f t="shared" si="7"/>
        <v>-2.1743375834987022</v>
      </c>
      <c r="Q9" s="4"/>
    </row>
    <row r="10" spans="1:17" x14ac:dyDescent="0.15">
      <c r="A10" s="11">
        <v>2</v>
      </c>
      <c r="B10" s="11" t="s">
        <v>13</v>
      </c>
      <c r="C10" s="11">
        <v>1</v>
      </c>
      <c r="D10" s="11">
        <v>30</v>
      </c>
      <c r="E10" s="29">
        <f t="shared" si="1"/>
        <v>38.281378855352138</v>
      </c>
      <c r="F10" s="11">
        <v>70</v>
      </c>
      <c r="G10" s="7">
        <v>29</v>
      </c>
      <c r="H10" s="11">
        <v>1</v>
      </c>
      <c r="I10" s="11">
        <v>1</v>
      </c>
      <c r="J10" s="9">
        <f t="shared" si="2"/>
        <v>53.498716326650367</v>
      </c>
      <c r="K10" s="9">
        <f t="shared" si="3"/>
        <v>1.8595883700079179</v>
      </c>
      <c r="L10" s="5">
        <f t="shared" si="4"/>
        <v>1.4907310365608207E-2</v>
      </c>
      <c r="M10" s="5">
        <f t="shared" si="5"/>
        <v>0.72598788779393342</v>
      </c>
      <c r="N10" s="5">
        <f t="shared" si="6"/>
        <v>1.4907310365608207E-2</v>
      </c>
      <c r="O10" s="5">
        <f t="shared" si="7"/>
        <v>-4.2059035577852555</v>
      </c>
    </row>
    <row r="11" spans="1:17" x14ac:dyDescent="0.15">
      <c r="A11" s="11">
        <v>2</v>
      </c>
      <c r="B11" s="11" t="s">
        <v>13</v>
      </c>
      <c r="C11" s="11">
        <v>1</v>
      </c>
      <c r="D11" s="11">
        <v>30</v>
      </c>
      <c r="E11" s="29">
        <f t="shared" si="1"/>
        <v>38.281378855352138</v>
      </c>
      <c r="F11" s="11">
        <v>70</v>
      </c>
      <c r="G11" s="7">
        <v>39</v>
      </c>
      <c r="H11" s="11">
        <v>1</v>
      </c>
      <c r="I11" s="11">
        <v>1</v>
      </c>
      <c r="J11" s="9">
        <f t="shared" si="2"/>
        <v>53.498716326650367</v>
      </c>
      <c r="K11" s="9">
        <f t="shared" si="3"/>
        <v>1.8595883700079179</v>
      </c>
      <c r="L11" s="5">
        <f t="shared" si="4"/>
        <v>1.5198502109864689E-2</v>
      </c>
      <c r="M11" s="5">
        <f t="shared" si="5"/>
        <v>0.57376037133624092</v>
      </c>
      <c r="N11" s="5">
        <f t="shared" si="6"/>
        <v>1.5198502109864689E-2</v>
      </c>
      <c r="O11" s="5">
        <f t="shared" si="7"/>
        <v>-4.1865584013894628</v>
      </c>
    </row>
    <row r="12" spans="1:17" x14ac:dyDescent="0.15">
      <c r="A12" s="11">
        <v>2</v>
      </c>
      <c r="B12" s="11" t="s">
        <v>13</v>
      </c>
      <c r="C12" s="11">
        <v>1</v>
      </c>
      <c r="D12" s="11">
        <v>30</v>
      </c>
      <c r="E12" s="29">
        <f t="shared" si="1"/>
        <v>38.281378855352138</v>
      </c>
      <c r="F12" s="12">
        <v>70</v>
      </c>
      <c r="G12" s="14">
        <v>62</v>
      </c>
      <c r="H12" s="12">
        <v>1</v>
      </c>
      <c r="I12" s="12">
        <v>1</v>
      </c>
      <c r="J12" s="15">
        <f t="shared" si="2"/>
        <v>53.498716326650367</v>
      </c>
      <c r="K12" s="15">
        <f t="shared" si="3"/>
        <v>1.8595883700079179</v>
      </c>
      <c r="L12" s="6">
        <f t="shared" si="4"/>
        <v>1.0587601691693463E-2</v>
      </c>
      <c r="M12" s="6">
        <f t="shared" si="5"/>
        <v>0.26832981847449522</v>
      </c>
      <c r="N12" s="6">
        <f t="shared" si="6"/>
        <v>1.0587601691693463E-2</v>
      </c>
      <c r="O12" s="6">
        <f t="shared" si="7"/>
        <v>-4.5480716141675916</v>
      </c>
    </row>
    <row r="13" spans="1:17" x14ac:dyDescent="0.15">
      <c r="A13" s="11">
        <v>3</v>
      </c>
      <c r="B13" s="11" t="s">
        <v>13</v>
      </c>
      <c r="C13" s="11">
        <v>1</v>
      </c>
      <c r="D13" s="11">
        <v>30</v>
      </c>
      <c r="E13" s="29">
        <f t="shared" si="1"/>
        <v>38.281378855352138</v>
      </c>
      <c r="F13" s="11">
        <v>80</v>
      </c>
      <c r="G13" s="7">
        <v>16</v>
      </c>
      <c r="H13" s="11">
        <v>1</v>
      </c>
      <c r="I13" s="11">
        <v>0</v>
      </c>
      <c r="J13" s="9">
        <f t="shared" si="2"/>
        <v>38.459799131542177</v>
      </c>
      <c r="K13" s="9">
        <f t="shared" si="3"/>
        <v>1.8595883700079179</v>
      </c>
      <c r="L13" s="5">
        <f t="shared" si="4"/>
        <v>1.8706373368184013E-2</v>
      </c>
      <c r="M13" s="5">
        <f t="shared" si="5"/>
        <v>0.8222158586009124</v>
      </c>
      <c r="N13" s="5">
        <f t="shared" si="6"/>
        <v>0.8222158586009124</v>
      </c>
      <c r="O13" s="5">
        <f t="shared" si="7"/>
        <v>-0.19575231669547657</v>
      </c>
    </row>
    <row r="14" spans="1:17" x14ac:dyDescent="0.15">
      <c r="A14" s="11">
        <v>3</v>
      </c>
      <c r="B14" s="11" t="s">
        <v>13</v>
      </c>
      <c r="C14" s="11">
        <v>1</v>
      </c>
      <c r="D14" s="11">
        <v>30</v>
      </c>
      <c r="E14" s="29">
        <f t="shared" si="1"/>
        <v>38.281378855352138</v>
      </c>
      <c r="F14" s="11">
        <v>80</v>
      </c>
      <c r="G14" s="7">
        <v>21</v>
      </c>
      <c r="H14" s="11">
        <v>1</v>
      </c>
      <c r="I14" s="11">
        <v>1</v>
      </c>
      <c r="J14" s="9">
        <f t="shared" si="2"/>
        <v>38.459799131542177</v>
      </c>
      <c r="K14" s="9">
        <f t="shared" si="3"/>
        <v>1.8595883700079179</v>
      </c>
      <c r="L14" s="5">
        <f t="shared" si="4"/>
        <v>2.0775755802315648E-2</v>
      </c>
      <c r="M14" s="5">
        <f t="shared" si="5"/>
        <v>0.72283019716185759</v>
      </c>
      <c r="N14" s="5">
        <f t="shared" si="6"/>
        <v>2.0775755802315648E-2</v>
      </c>
      <c r="O14" s="5">
        <f t="shared" si="7"/>
        <v>-3.8739685585261707</v>
      </c>
    </row>
    <row r="15" spans="1:17" x14ac:dyDescent="0.15">
      <c r="A15" s="11">
        <v>3</v>
      </c>
      <c r="B15" s="11" t="s">
        <v>13</v>
      </c>
      <c r="C15" s="11">
        <v>1</v>
      </c>
      <c r="D15" s="12">
        <v>30</v>
      </c>
      <c r="E15" s="35">
        <f t="shared" si="1"/>
        <v>38.281378855352138</v>
      </c>
      <c r="F15" s="12">
        <v>80</v>
      </c>
      <c r="G15" s="14">
        <v>34</v>
      </c>
      <c r="H15" s="12">
        <v>1</v>
      </c>
      <c r="I15" s="12">
        <v>1</v>
      </c>
      <c r="J15" s="15">
        <f t="shared" si="2"/>
        <v>38.459799131542177</v>
      </c>
      <c r="K15" s="15">
        <f t="shared" si="3"/>
        <v>1.8595883700079179</v>
      </c>
      <c r="L15" s="6">
        <f t="shared" si="4"/>
        <v>1.9636311148432537E-2</v>
      </c>
      <c r="M15" s="6">
        <f t="shared" si="5"/>
        <v>0.45150464538581359</v>
      </c>
      <c r="N15" s="6">
        <f t="shared" si="6"/>
        <v>1.9636311148432537E-2</v>
      </c>
      <c r="O15" s="6">
        <f t="shared" si="7"/>
        <v>-3.9303748170964061</v>
      </c>
    </row>
    <row r="16" spans="1:17" x14ac:dyDescent="0.15">
      <c r="A16" s="11">
        <v>4</v>
      </c>
      <c r="B16" s="11" t="s">
        <v>13</v>
      </c>
      <c r="C16" s="11">
        <v>1</v>
      </c>
      <c r="D16" s="11">
        <v>40</v>
      </c>
      <c r="E16" s="29">
        <f t="shared" si="1"/>
        <v>37.058917451700466</v>
      </c>
      <c r="F16" s="11">
        <v>60</v>
      </c>
      <c r="G16" s="7">
        <v>38</v>
      </c>
      <c r="H16" s="11">
        <v>1</v>
      </c>
      <c r="I16" s="11">
        <v>1</v>
      </c>
      <c r="J16" s="9">
        <f t="shared" si="2"/>
        <v>52.559862521958877</v>
      </c>
      <c r="K16" s="9">
        <f t="shared" si="3"/>
        <v>1.8595883700079179</v>
      </c>
      <c r="L16" s="5">
        <f t="shared" si="4"/>
        <v>1.5491187360388906E-2</v>
      </c>
      <c r="M16" s="5">
        <f t="shared" si="5"/>
        <v>0.57864586743933033</v>
      </c>
      <c r="N16" s="5">
        <f t="shared" si="6"/>
        <v>1.5491187360388906E-2</v>
      </c>
      <c r="O16" s="5">
        <f t="shared" si="7"/>
        <v>-4.1674839741412448</v>
      </c>
    </row>
    <row r="17" spans="1:19" x14ac:dyDescent="0.15">
      <c r="A17" s="11">
        <v>4</v>
      </c>
      <c r="B17" s="11" t="s">
        <v>13</v>
      </c>
      <c r="C17" s="11">
        <v>1</v>
      </c>
      <c r="D17" s="11">
        <v>40</v>
      </c>
      <c r="E17" s="29">
        <f t="shared" si="1"/>
        <v>37.058917451700466</v>
      </c>
      <c r="F17" s="11">
        <v>60</v>
      </c>
      <c r="G17" s="7">
        <v>50</v>
      </c>
      <c r="H17" s="11">
        <v>1</v>
      </c>
      <c r="I17" s="11">
        <v>1</v>
      </c>
      <c r="J17" s="9">
        <f t="shared" si="2"/>
        <v>52.559862521958877</v>
      </c>
      <c r="K17" s="9">
        <f t="shared" si="3"/>
        <v>1.8595883700079179</v>
      </c>
      <c r="L17" s="5">
        <f t="shared" si="4"/>
        <v>1.3625013729485295E-2</v>
      </c>
      <c r="M17" s="5">
        <f t="shared" si="5"/>
        <v>0.40198870252426866</v>
      </c>
      <c r="N17" s="5">
        <f t="shared" si="6"/>
        <v>1.3625013729485295E-2</v>
      </c>
      <c r="O17" s="5">
        <f t="shared" si="7"/>
        <v>-4.2958479307646913</v>
      </c>
    </row>
    <row r="18" spans="1:19" x14ac:dyDescent="0.15">
      <c r="A18" s="11">
        <v>4</v>
      </c>
      <c r="B18" s="11" t="s">
        <v>13</v>
      </c>
      <c r="C18" s="11">
        <v>1</v>
      </c>
      <c r="D18" s="11">
        <v>40</v>
      </c>
      <c r="E18" s="29">
        <f t="shared" si="1"/>
        <v>37.058917451700466</v>
      </c>
      <c r="F18" s="12">
        <v>60</v>
      </c>
      <c r="G18" s="14">
        <v>79</v>
      </c>
      <c r="H18" s="12">
        <v>1</v>
      </c>
      <c r="I18" s="12">
        <v>1</v>
      </c>
      <c r="J18" s="15">
        <f t="shared" si="2"/>
        <v>52.559862521958877</v>
      </c>
      <c r="K18" s="15">
        <f t="shared" si="3"/>
        <v>1.8595883700079179</v>
      </c>
      <c r="L18" s="6">
        <f t="shared" si="4"/>
        <v>5.9471722208285028E-3</v>
      </c>
      <c r="M18" s="6">
        <f t="shared" si="5"/>
        <v>0.11841973718437138</v>
      </c>
      <c r="N18" s="6">
        <f t="shared" si="6"/>
        <v>5.9471722208285028E-3</v>
      </c>
      <c r="O18" s="6">
        <f t="shared" si="7"/>
        <v>-5.1248394293986159</v>
      </c>
    </row>
    <row r="19" spans="1:19" x14ac:dyDescent="0.15">
      <c r="A19" s="11">
        <v>5</v>
      </c>
      <c r="B19" s="11" t="s">
        <v>13</v>
      </c>
      <c r="C19" s="11">
        <v>1</v>
      </c>
      <c r="D19" s="11">
        <v>40</v>
      </c>
      <c r="E19" s="29">
        <f t="shared" si="1"/>
        <v>37.058917451700466</v>
      </c>
      <c r="F19" s="11">
        <v>70</v>
      </c>
      <c r="G19" s="7">
        <v>21</v>
      </c>
      <c r="H19" s="11">
        <v>1</v>
      </c>
      <c r="I19" s="11">
        <v>1</v>
      </c>
      <c r="J19" s="9">
        <f t="shared" si="2"/>
        <v>37.784864642986371</v>
      </c>
      <c r="K19" s="9">
        <f t="shared" si="3"/>
        <v>1.8595883700079179</v>
      </c>
      <c r="L19" s="5">
        <f t="shared" si="4"/>
        <v>2.1239151248467803E-2</v>
      </c>
      <c r="M19" s="5">
        <f t="shared" si="5"/>
        <v>0.7150196484061222</v>
      </c>
      <c r="N19" s="5">
        <f t="shared" si="6"/>
        <v>2.1239151248467803E-2</v>
      </c>
      <c r="O19" s="5">
        <f t="shared" si="7"/>
        <v>-3.851909043460128</v>
      </c>
    </row>
    <row r="20" spans="1:19" x14ac:dyDescent="0.15">
      <c r="A20" s="11">
        <v>5</v>
      </c>
      <c r="B20" s="11" t="s">
        <v>13</v>
      </c>
      <c r="C20" s="11">
        <v>1</v>
      </c>
      <c r="D20" s="11">
        <v>40</v>
      </c>
      <c r="E20" s="29">
        <f t="shared" si="1"/>
        <v>37.058917451700466</v>
      </c>
      <c r="F20" s="11">
        <v>70</v>
      </c>
      <c r="G20" s="7">
        <v>27</v>
      </c>
      <c r="H20" s="11">
        <v>1</v>
      </c>
      <c r="I20" s="11">
        <v>0</v>
      </c>
      <c r="J20" s="9">
        <f t="shared" si="2"/>
        <v>37.784864642986371</v>
      </c>
      <c r="K20" s="9">
        <f t="shared" si="3"/>
        <v>1.8595883700079179</v>
      </c>
      <c r="L20" s="5">
        <f t="shared" si="4"/>
        <v>2.1585741890252242E-2</v>
      </c>
      <c r="M20" s="5">
        <f t="shared" si="5"/>
        <v>0.58550213317693744</v>
      </c>
      <c r="N20" s="5">
        <f t="shared" si="6"/>
        <v>0.58550213317693744</v>
      </c>
      <c r="O20" s="5">
        <f t="shared" si="7"/>
        <v>-0.53528545260866645</v>
      </c>
    </row>
    <row r="21" spans="1:19" x14ac:dyDescent="0.15">
      <c r="A21" s="11">
        <v>5</v>
      </c>
      <c r="B21" s="11" t="s">
        <v>13</v>
      </c>
      <c r="C21" s="11">
        <v>1</v>
      </c>
      <c r="D21" s="11">
        <v>40</v>
      </c>
      <c r="E21" s="29">
        <f t="shared" si="1"/>
        <v>37.058917451700466</v>
      </c>
      <c r="F21" s="12">
        <v>70</v>
      </c>
      <c r="G21" s="14">
        <v>43</v>
      </c>
      <c r="H21" s="12">
        <v>1</v>
      </c>
      <c r="I21" s="12">
        <v>1</v>
      </c>
      <c r="J21" s="15">
        <f t="shared" si="2"/>
        <v>37.784864642986371</v>
      </c>
      <c r="K21" s="15">
        <f t="shared" si="3"/>
        <v>1.8595883700079179</v>
      </c>
      <c r="L21" s="6">
        <f t="shared" si="4"/>
        <v>1.5418139337698153E-2</v>
      </c>
      <c r="M21" s="6">
        <f t="shared" si="5"/>
        <v>0.28032809509772805</v>
      </c>
      <c r="N21" s="6">
        <f t="shared" si="6"/>
        <v>1.5418139337698153E-2</v>
      </c>
      <c r="O21" s="6">
        <f t="shared" si="7"/>
        <v>-4.1722105836465495</v>
      </c>
    </row>
    <row r="22" spans="1:19" x14ac:dyDescent="0.15">
      <c r="A22" s="11">
        <v>6</v>
      </c>
      <c r="B22" s="11" t="s">
        <v>13</v>
      </c>
      <c r="C22" s="11">
        <v>1</v>
      </c>
      <c r="D22" s="11">
        <v>40</v>
      </c>
      <c r="E22" s="29">
        <f t="shared" si="1"/>
        <v>37.058917451700466</v>
      </c>
      <c r="F22" s="11">
        <v>80</v>
      </c>
      <c r="G22" s="7">
        <v>11</v>
      </c>
      <c r="H22" s="11">
        <v>1</v>
      </c>
      <c r="I22" s="11">
        <v>1</v>
      </c>
      <c r="J22" s="9">
        <f t="shared" si="2"/>
        <v>27.16323688046802</v>
      </c>
      <c r="K22" s="9">
        <f t="shared" si="3"/>
        <v>1.8595883700079179</v>
      </c>
      <c r="L22" s="5">
        <f t="shared" si="4"/>
        <v>2.6128295103947933E-2</v>
      </c>
      <c r="M22" s="5">
        <f t="shared" si="5"/>
        <v>0.83011941154266955</v>
      </c>
      <c r="N22" s="5">
        <f t="shared" si="6"/>
        <v>2.6128295103947933E-2</v>
      </c>
      <c r="O22" s="5">
        <f t="shared" si="7"/>
        <v>-3.6447364482698954</v>
      </c>
      <c r="S22" s="27"/>
    </row>
    <row r="23" spans="1:19" x14ac:dyDescent="0.15">
      <c r="A23" s="11">
        <v>6</v>
      </c>
      <c r="B23" s="11" t="s">
        <v>13</v>
      </c>
      <c r="C23" s="11">
        <v>1</v>
      </c>
      <c r="D23" s="11">
        <v>40</v>
      </c>
      <c r="E23" s="29">
        <f t="shared" si="1"/>
        <v>37.058917451700466</v>
      </c>
      <c r="F23" s="11">
        <v>80</v>
      </c>
      <c r="G23" s="7">
        <v>15</v>
      </c>
      <c r="H23" s="11">
        <v>1</v>
      </c>
      <c r="I23" s="11">
        <v>0</v>
      </c>
      <c r="J23" s="9">
        <f t="shared" si="2"/>
        <v>27.16323688046802</v>
      </c>
      <c r="K23" s="9">
        <f t="shared" si="3"/>
        <v>1.8595883700079179</v>
      </c>
      <c r="L23" s="5">
        <f t="shared" si="4"/>
        <v>2.9498835084003156E-2</v>
      </c>
      <c r="M23" s="5">
        <f t="shared" si="5"/>
        <v>0.71787534062592218</v>
      </c>
      <c r="N23" s="5">
        <f t="shared" si="6"/>
        <v>0.71787534062592218</v>
      </c>
      <c r="O23" s="5">
        <f t="shared" si="7"/>
        <v>-0.33145934530582011</v>
      </c>
    </row>
    <row r="24" spans="1:19" x14ac:dyDescent="0.15">
      <c r="A24" s="11">
        <v>6</v>
      </c>
      <c r="B24" s="11" t="s">
        <v>13</v>
      </c>
      <c r="C24" s="11">
        <v>1</v>
      </c>
      <c r="D24" s="12">
        <v>40</v>
      </c>
      <c r="E24" s="35">
        <f t="shared" si="1"/>
        <v>37.058917451700466</v>
      </c>
      <c r="F24" s="12">
        <v>80</v>
      </c>
      <c r="G24" s="14">
        <v>24</v>
      </c>
      <c r="H24" s="12">
        <v>1</v>
      </c>
      <c r="I24" s="12">
        <v>1</v>
      </c>
      <c r="J24" s="15">
        <f t="shared" si="2"/>
        <v>27.16323688046802</v>
      </c>
      <c r="K24" s="15">
        <f t="shared" si="3"/>
        <v>1.8595883700079179</v>
      </c>
      <c r="L24" s="6">
        <f t="shared" si="4"/>
        <v>2.7812187376880008E-2</v>
      </c>
      <c r="M24" s="6">
        <f t="shared" si="5"/>
        <v>0.45187691269845431</v>
      </c>
      <c r="N24" s="6">
        <f t="shared" si="6"/>
        <v>2.7812187376880008E-2</v>
      </c>
      <c r="O24" s="6">
        <f t="shared" si="7"/>
        <v>-3.5822809595006939</v>
      </c>
    </row>
    <row r="25" spans="1:19" x14ac:dyDescent="0.15">
      <c r="A25" s="11">
        <v>7</v>
      </c>
      <c r="B25" s="11" t="s">
        <v>13</v>
      </c>
      <c r="C25" s="11">
        <v>1</v>
      </c>
      <c r="D25" s="11">
        <v>50</v>
      </c>
      <c r="E25" s="29">
        <f t="shared" si="1"/>
        <v>35.912115116818818</v>
      </c>
      <c r="F25" s="11">
        <v>60</v>
      </c>
      <c r="G25" s="7">
        <v>13</v>
      </c>
      <c r="H25" s="11">
        <v>1</v>
      </c>
      <c r="I25" s="11">
        <v>1</v>
      </c>
      <c r="J25" s="9">
        <f t="shared" si="2"/>
        <v>37.929386026489247</v>
      </c>
      <c r="K25" s="9">
        <f t="shared" si="3"/>
        <v>1.8595883700079179</v>
      </c>
      <c r="L25" s="5">
        <f t="shared" si="4"/>
        <v>1.7037657556997127E-2</v>
      </c>
      <c r="M25" s="5">
        <f t="shared" si="5"/>
        <v>0.87237933812166446</v>
      </c>
      <c r="N25" s="5">
        <f t="shared" si="6"/>
        <v>1.7037657556997127E-2</v>
      </c>
      <c r="O25" s="5">
        <f t="shared" si="7"/>
        <v>-4.0723292343428392</v>
      </c>
    </row>
    <row r="26" spans="1:19" x14ac:dyDescent="0.15">
      <c r="A26" s="11">
        <v>7</v>
      </c>
      <c r="B26" s="11" t="s">
        <v>13</v>
      </c>
      <c r="C26" s="11">
        <v>1</v>
      </c>
      <c r="D26" s="11">
        <v>50</v>
      </c>
      <c r="E26" s="29">
        <f t="shared" si="1"/>
        <v>35.912115116818818</v>
      </c>
      <c r="F26" s="11">
        <v>60</v>
      </c>
      <c r="G26" s="7">
        <v>36</v>
      </c>
      <c r="H26" s="11">
        <v>1</v>
      </c>
      <c r="I26" s="11">
        <v>1</v>
      </c>
      <c r="J26" s="9">
        <f t="shared" si="2"/>
        <v>37.929386026489247</v>
      </c>
      <c r="K26" s="9">
        <f t="shared" si="3"/>
        <v>1.8595883700079179</v>
      </c>
      <c r="L26" s="5">
        <f t="shared" si="4"/>
        <v>1.8916370791149797E-2</v>
      </c>
      <c r="M26" s="5">
        <f t="shared" si="5"/>
        <v>0.40353993978319636</v>
      </c>
      <c r="N26" s="5">
        <f t="shared" si="6"/>
        <v>1.8916370791149797E-2</v>
      </c>
      <c r="O26" s="5">
        <f t="shared" si="7"/>
        <v>-3.9677275524075428</v>
      </c>
    </row>
    <row r="27" spans="1:19" x14ac:dyDescent="0.15">
      <c r="A27" s="11">
        <v>7</v>
      </c>
      <c r="B27" s="11" t="s">
        <v>13</v>
      </c>
      <c r="C27" s="11">
        <v>1</v>
      </c>
      <c r="D27" s="11">
        <v>50</v>
      </c>
      <c r="E27" s="29">
        <f t="shared" si="1"/>
        <v>35.912115116818818</v>
      </c>
      <c r="F27" s="12">
        <v>60</v>
      </c>
      <c r="G27" s="14">
        <v>57</v>
      </c>
      <c r="H27" s="12">
        <v>1</v>
      </c>
      <c r="I27" s="12">
        <v>1</v>
      </c>
      <c r="J27" s="15">
        <f t="shared" si="2"/>
        <v>37.929386026489247</v>
      </c>
      <c r="K27" s="15">
        <f t="shared" si="3"/>
        <v>1.8595883700079179</v>
      </c>
      <c r="L27" s="6">
        <f t="shared" si="4"/>
        <v>8.2455252232733513E-3</v>
      </c>
      <c r="M27" s="6">
        <f t="shared" si="5"/>
        <v>0.11849961950374999</v>
      </c>
      <c r="N27" s="6">
        <f t="shared" si="6"/>
        <v>8.2455252232733513E-3</v>
      </c>
      <c r="O27" s="6">
        <f t="shared" si="7"/>
        <v>-4.7980846229650966</v>
      </c>
    </row>
    <row r="28" spans="1:19" x14ac:dyDescent="0.15">
      <c r="A28" s="11">
        <v>8</v>
      </c>
      <c r="B28" s="11" t="s">
        <v>13</v>
      </c>
      <c r="C28" s="11">
        <v>1</v>
      </c>
      <c r="D28" s="11">
        <v>50</v>
      </c>
      <c r="E28" s="29">
        <f t="shared" si="1"/>
        <v>35.912115116818818</v>
      </c>
      <c r="F28" s="11">
        <v>70</v>
      </c>
      <c r="G28" s="7">
        <v>15</v>
      </c>
      <c r="H28" s="11">
        <v>1</v>
      </c>
      <c r="I28" s="11">
        <v>1</v>
      </c>
      <c r="J28" s="9">
        <f t="shared" si="2"/>
        <v>27.267132146773012</v>
      </c>
      <c r="K28" s="9">
        <f t="shared" si="3"/>
        <v>1.8595883700079179</v>
      </c>
      <c r="L28" s="5">
        <f t="shared" si="4"/>
        <v>2.9358920061811688E-2</v>
      </c>
      <c r="M28" s="5">
        <f t="shared" si="5"/>
        <v>0.71956053401459541</v>
      </c>
      <c r="N28" s="5">
        <f t="shared" si="6"/>
        <v>2.9358920061811688E-2</v>
      </c>
      <c r="O28" s="5">
        <f t="shared" si="7"/>
        <v>-3.5281588585481618</v>
      </c>
    </row>
    <row r="29" spans="1:19" x14ac:dyDescent="0.15">
      <c r="A29" s="11">
        <v>8</v>
      </c>
      <c r="B29" s="11" t="s">
        <v>13</v>
      </c>
      <c r="C29" s="11">
        <v>1</v>
      </c>
      <c r="D29" s="11">
        <v>50</v>
      </c>
      <c r="E29" s="29">
        <f t="shared" si="1"/>
        <v>35.912115116818818</v>
      </c>
      <c r="F29" s="11">
        <v>70</v>
      </c>
      <c r="G29" s="7">
        <v>19</v>
      </c>
      <c r="H29" s="11">
        <v>1</v>
      </c>
      <c r="I29" s="11">
        <v>1</v>
      </c>
      <c r="J29" s="9">
        <f t="shared" si="2"/>
        <v>27.267132146773012</v>
      </c>
      <c r="K29" s="9">
        <f t="shared" si="3"/>
        <v>1.8595883700079179</v>
      </c>
      <c r="L29" s="5">
        <f t="shared" si="4"/>
        <v>2.9997110062030145E-2</v>
      </c>
      <c r="M29" s="5">
        <f t="shared" si="5"/>
        <v>0.6000111492534872</v>
      </c>
      <c r="N29" s="5">
        <f t="shared" si="6"/>
        <v>2.9997110062030145E-2</v>
      </c>
      <c r="O29" s="5">
        <f t="shared" si="7"/>
        <v>-3.5066542332257979</v>
      </c>
    </row>
    <row r="30" spans="1:19" x14ac:dyDescent="0.15">
      <c r="A30" s="11">
        <v>8</v>
      </c>
      <c r="B30" s="11" t="s">
        <v>13</v>
      </c>
      <c r="C30" s="11">
        <v>1</v>
      </c>
      <c r="D30" s="11">
        <v>50</v>
      </c>
      <c r="E30" s="29">
        <f t="shared" si="1"/>
        <v>35.912115116818818</v>
      </c>
      <c r="F30" s="12">
        <v>70</v>
      </c>
      <c r="G30" s="14">
        <v>31</v>
      </c>
      <c r="H30" s="12">
        <v>1</v>
      </c>
      <c r="I30" s="12">
        <v>0</v>
      </c>
      <c r="J30" s="15">
        <f t="shared" si="2"/>
        <v>27.267132146773012</v>
      </c>
      <c r="K30" s="15">
        <f t="shared" si="3"/>
        <v>1.8595883700079179</v>
      </c>
      <c r="L30" s="6">
        <f t="shared" si="4"/>
        <v>2.1397069664360637E-2</v>
      </c>
      <c r="M30" s="6">
        <f t="shared" si="5"/>
        <v>0.28098216889038219</v>
      </c>
      <c r="N30" s="6">
        <f t="shared" si="6"/>
        <v>0.28098216889038219</v>
      </c>
      <c r="O30" s="6">
        <f t="shared" si="7"/>
        <v>-1.2694640675679156</v>
      </c>
    </row>
    <row r="31" spans="1:19" x14ac:dyDescent="0.15">
      <c r="A31" s="11">
        <v>9</v>
      </c>
      <c r="B31" s="11" t="s">
        <v>13</v>
      </c>
      <c r="C31" s="11">
        <v>1</v>
      </c>
      <c r="D31" s="11">
        <v>50</v>
      </c>
      <c r="E31" s="29">
        <f t="shared" si="1"/>
        <v>35.912115116818818</v>
      </c>
      <c r="F31" s="11">
        <v>80</v>
      </c>
      <c r="G31" s="7">
        <v>13</v>
      </c>
      <c r="H31" s="11">
        <v>1</v>
      </c>
      <c r="I31" s="11">
        <v>1</v>
      </c>
      <c r="J31" s="9">
        <f t="shared" si="2"/>
        <v>19.60212313983509</v>
      </c>
      <c r="K31" s="9">
        <f t="shared" si="3"/>
        <v>1.8595883700079179</v>
      </c>
      <c r="L31" s="5">
        <f t="shared" si="4"/>
        <v>4.1825893973740834E-2</v>
      </c>
      <c r="M31" s="5">
        <f t="shared" si="5"/>
        <v>0.6275487949130143</v>
      </c>
      <c r="N31" s="5">
        <f t="shared" si="6"/>
        <v>4.1825893973740834E-2</v>
      </c>
      <c r="O31" s="5">
        <f t="shared" si="7"/>
        <v>-3.1742396581896557</v>
      </c>
    </row>
    <row r="32" spans="1:19" x14ac:dyDescent="0.15">
      <c r="A32" s="11">
        <v>9</v>
      </c>
      <c r="B32" s="11" t="s">
        <v>13</v>
      </c>
      <c r="C32" s="11">
        <v>1</v>
      </c>
      <c r="D32" s="11">
        <v>50</v>
      </c>
      <c r="E32" s="29">
        <f t="shared" si="1"/>
        <v>35.912115116818818</v>
      </c>
      <c r="F32" s="11">
        <v>80</v>
      </c>
      <c r="G32" s="7">
        <v>10</v>
      </c>
      <c r="H32" s="11">
        <v>1</v>
      </c>
      <c r="I32" s="11">
        <v>1</v>
      </c>
      <c r="J32" s="9">
        <f t="shared" si="2"/>
        <v>19.60212313983509</v>
      </c>
      <c r="K32" s="9">
        <f t="shared" si="3"/>
        <v>1.8595883700079179</v>
      </c>
      <c r="L32" s="5">
        <f t="shared" si="4"/>
        <v>3.9959952758137608E-2</v>
      </c>
      <c r="M32" s="5">
        <f t="shared" si="5"/>
        <v>0.7512277363984754</v>
      </c>
      <c r="N32" s="5">
        <f t="shared" si="6"/>
        <v>3.9959952758137608E-2</v>
      </c>
      <c r="O32" s="5">
        <f t="shared" si="7"/>
        <v>-3.2198775074312715</v>
      </c>
    </row>
    <row r="33" spans="1:15" x14ac:dyDescent="0.15">
      <c r="A33" s="11">
        <v>9</v>
      </c>
      <c r="B33" s="12" t="s">
        <v>13</v>
      </c>
      <c r="C33" s="12">
        <v>1</v>
      </c>
      <c r="D33" s="12">
        <v>50</v>
      </c>
      <c r="E33" s="35">
        <f t="shared" si="1"/>
        <v>35.912115116818818</v>
      </c>
      <c r="F33" s="12">
        <v>80</v>
      </c>
      <c r="G33" s="14">
        <v>17</v>
      </c>
      <c r="H33" s="12">
        <v>1</v>
      </c>
      <c r="I33" s="12">
        <v>0</v>
      </c>
      <c r="J33" s="15">
        <f t="shared" si="2"/>
        <v>19.60212313983509</v>
      </c>
      <c r="K33" s="15">
        <f t="shared" si="3"/>
        <v>1.8595883700079179</v>
      </c>
      <c r="L33" s="6">
        <f t="shared" si="4"/>
        <v>3.8967416220631781E-2</v>
      </c>
      <c r="M33" s="6">
        <f t="shared" si="5"/>
        <v>0.46425548756232993</v>
      </c>
      <c r="N33" s="6">
        <f t="shared" si="6"/>
        <v>0.46425548756232993</v>
      </c>
      <c r="O33" s="6">
        <f t="shared" si="7"/>
        <v>-0.76732025854491059</v>
      </c>
    </row>
    <row r="34" spans="1:15" x14ac:dyDescent="0.15">
      <c r="A34" s="11">
        <v>10</v>
      </c>
      <c r="B34" s="11" t="s">
        <v>14</v>
      </c>
      <c r="C34" s="11">
        <v>-1</v>
      </c>
      <c r="D34" s="11">
        <v>30</v>
      </c>
      <c r="E34" s="29">
        <f t="shared" si="1"/>
        <v>38.281378855352138</v>
      </c>
      <c r="F34" s="11">
        <v>60</v>
      </c>
      <c r="G34" s="7">
        <v>6</v>
      </c>
      <c r="H34" s="11">
        <v>1</v>
      </c>
      <c r="I34" s="11">
        <v>0</v>
      </c>
      <c r="J34" s="9">
        <f t="shared" si="2"/>
        <v>44.459842093293915</v>
      </c>
      <c r="K34" s="9">
        <f t="shared" si="3"/>
        <v>1.8595883700079179</v>
      </c>
      <c r="L34" s="5">
        <f t="shared" si="4"/>
        <v>7.2993887872776783E-3</v>
      </c>
      <c r="M34" s="5">
        <f t="shared" si="5"/>
        <v>0.97616196141896239</v>
      </c>
      <c r="N34" s="5">
        <f t="shared" si="6"/>
        <v>0.97616196141896239</v>
      </c>
      <c r="O34" s="5">
        <f t="shared" si="7"/>
        <v>-2.412676225943412E-2</v>
      </c>
    </row>
    <row r="35" spans="1:15" x14ac:dyDescent="0.15">
      <c r="A35" s="11">
        <v>10</v>
      </c>
      <c r="B35" s="11" t="s">
        <v>14</v>
      </c>
      <c r="C35" s="11">
        <v>-1</v>
      </c>
      <c r="D35" s="11">
        <v>30</v>
      </c>
      <c r="E35" s="29">
        <f t="shared" si="1"/>
        <v>38.281378855352138</v>
      </c>
      <c r="F35" s="11">
        <v>60</v>
      </c>
      <c r="G35" s="7">
        <v>10</v>
      </c>
      <c r="H35" s="11">
        <v>1</v>
      </c>
      <c r="I35" s="11">
        <v>1</v>
      </c>
      <c r="J35" s="9">
        <f t="shared" si="2"/>
        <v>44.459842093293915</v>
      </c>
      <c r="K35" s="9">
        <f t="shared" si="3"/>
        <v>1.8595883700079179</v>
      </c>
      <c r="L35" s="5">
        <f t="shared" si="4"/>
        <v>1.0898628946759236E-2</v>
      </c>
      <c r="M35" s="5">
        <f t="shared" si="5"/>
        <v>0.93952566027660889</v>
      </c>
      <c r="N35" s="5">
        <f t="shared" si="6"/>
        <v>1.0898628946759236E-2</v>
      </c>
      <c r="O35" s="5">
        <f t="shared" si="7"/>
        <v>-4.5191182823595852</v>
      </c>
    </row>
    <row r="36" spans="1:15" x14ac:dyDescent="0.15">
      <c r="A36" s="11">
        <v>10</v>
      </c>
      <c r="B36" s="11" t="s">
        <v>14</v>
      </c>
      <c r="C36" s="11">
        <v>-1</v>
      </c>
      <c r="D36" s="11">
        <v>30</v>
      </c>
      <c r="E36" s="29">
        <f t="shared" si="1"/>
        <v>38.281378855352138</v>
      </c>
      <c r="F36" s="12">
        <v>60</v>
      </c>
      <c r="G36" s="14">
        <v>24</v>
      </c>
      <c r="H36" s="12">
        <v>1</v>
      </c>
      <c r="I36" s="12">
        <v>1</v>
      </c>
      <c r="J36" s="15">
        <f t="shared" si="2"/>
        <v>44.459842093293915</v>
      </c>
      <c r="K36" s="15">
        <f t="shared" si="3"/>
        <v>1.8595883700079179</v>
      </c>
      <c r="L36" s="6">
        <f t="shared" si="4"/>
        <v>1.7918109514924216E-2</v>
      </c>
      <c r="M36" s="6">
        <f t="shared" si="5"/>
        <v>0.72778617964763082</v>
      </c>
      <c r="N36" s="6">
        <f t="shared" si="6"/>
        <v>1.7918109514924216E-2</v>
      </c>
      <c r="O36" s="6">
        <f t="shared" si="7"/>
        <v>-4.021943372819389</v>
      </c>
    </row>
    <row r="37" spans="1:15" x14ac:dyDescent="0.15">
      <c r="A37" s="11">
        <v>11</v>
      </c>
      <c r="B37" s="11" t="s">
        <v>14</v>
      </c>
      <c r="C37" s="11">
        <v>-1</v>
      </c>
      <c r="D37" s="11">
        <v>30</v>
      </c>
      <c r="E37" s="29">
        <f t="shared" si="1"/>
        <v>38.281378855352138</v>
      </c>
      <c r="F37" s="11">
        <v>70</v>
      </c>
      <c r="G37" s="7">
        <v>32</v>
      </c>
      <c r="H37" s="11">
        <v>1</v>
      </c>
      <c r="I37" s="11">
        <v>1</v>
      </c>
      <c r="J37" s="9">
        <f t="shared" si="2"/>
        <v>31.961824763940598</v>
      </c>
      <c r="K37" s="9">
        <f t="shared" si="3"/>
        <v>1.8595883700079179</v>
      </c>
      <c r="L37" s="5">
        <f t="shared" si="4"/>
        <v>2.137820761571433E-2</v>
      </c>
      <c r="M37" s="5">
        <f t="shared" si="5"/>
        <v>0.36706283451459787</v>
      </c>
      <c r="N37" s="5">
        <f t="shared" si="6"/>
        <v>2.137820761571433E-2</v>
      </c>
      <c r="O37" s="5">
        <f t="shared" si="7"/>
        <v>-3.8453832115247049</v>
      </c>
    </row>
    <row r="38" spans="1:15" x14ac:dyDescent="0.15">
      <c r="A38" s="11">
        <v>11</v>
      </c>
      <c r="B38" s="11" t="s">
        <v>14</v>
      </c>
      <c r="C38" s="11">
        <v>-1</v>
      </c>
      <c r="D38" s="11">
        <v>30</v>
      </c>
      <c r="E38" s="29">
        <f t="shared" si="1"/>
        <v>38.281378855352138</v>
      </c>
      <c r="F38" s="11">
        <v>70</v>
      </c>
      <c r="G38" s="7">
        <v>50</v>
      </c>
      <c r="H38" s="11">
        <v>1</v>
      </c>
      <c r="I38" s="11">
        <v>0</v>
      </c>
      <c r="J38" s="9">
        <f t="shared" si="2"/>
        <v>31.961824763940598</v>
      </c>
      <c r="K38" s="9">
        <f t="shared" si="3"/>
        <v>1.8595883700079179</v>
      </c>
      <c r="L38" s="5">
        <f t="shared" si="4"/>
        <v>8.5849323847911659E-3</v>
      </c>
      <c r="M38" s="5">
        <f t="shared" si="5"/>
        <v>0.10043857959840974</v>
      </c>
      <c r="N38" s="5">
        <f t="shared" si="6"/>
        <v>0.10043857959840974</v>
      </c>
      <c r="O38" s="5">
        <f t="shared" si="7"/>
        <v>-2.2982088865847667</v>
      </c>
    </row>
    <row r="39" spans="1:15" x14ac:dyDescent="0.15">
      <c r="A39" s="11">
        <v>11</v>
      </c>
      <c r="B39" s="11" t="s">
        <v>14</v>
      </c>
      <c r="C39" s="11">
        <v>-1</v>
      </c>
      <c r="D39" s="11">
        <v>30</v>
      </c>
      <c r="E39" s="29">
        <f t="shared" si="1"/>
        <v>38.281378855352138</v>
      </c>
      <c r="F39" s="12">
        <v>70</v>
      </c>
      <c r="G39" s="14">
        <v>13</v>
      </c>
      <c r="H39" s="12">
        <v>1</v>
      </c>
      <c r="I39" s="12">
        <v>1</v>
      </c>
      <c r="J39" s="15">
        <f t="shared" si="2"/>
        <v>31.961824763940598</v>
      </c>
      <c r="K39" s="15">
        <f t="shared" si="3"/>
        <v>1.8595883700079179</v>
      </c>
      <c r="L39" s="6">
        <f t="shared" si="4"/>
        <v>2.2255330339690557E-2</v>
      </c>
      <c r="M39" s="6">
        <f t="shared" si="5"/>
        <v>0.82885742923530803</v>
      </c>
      <c r="N39" s="6">
        <f t="shared" si="6"/>
        <v>2.2255330339690557E-2</v>
      </c>
      <c r="O39" s="6">
        <f t="shared" si="7"/>
        <v>-3.8051737332324098</v>
      </c>
    </row>
    <row r="40" spans="1:15" x14ac:dyDescent="0.15">
      <c r="A40" s="11">
        <v>12</v>
      </c>
      <c r="B40" s="11" t="s">
        <v>14</v>
      </c>
      <c r="C40" s="11">
        <v>-1</v>
      </c>
      <c r="D40" s="11">
        <v>30</v>
      </c>
      <c r="E40" s="29">
        <f t="shared" si="1"/>
        <v>38.281378855352138</v>
      </c>
      <c r="F40" s="11">
        <v>80</v>
      </c>
      <c r="G40" s="7">
        <v>17</v>
      </c>
      <c r="H40" s="11">
        <v>1</v>
      </c>
      <c r="I40" s="11">
        <v>1</v>
      </c>
      <c r="J40" s="9">
        <f t="shared" si="2"/>
        <v>22.977100100743119</v>
      </c>
      <c r="K40" s="9">
        <f t="shared" si="3"/>
        <v>1.8595883700079179</v>
      </c>
      <c r="L40" s="5">
        <f t="shared" si="4"/>
        <v>3.5289099879013505E-2</v>
      </c>
      <c r="M40" s="5">
        <f t="shared" si="5"/>
        <v>0.56492777699632546</v>
      </c>
      <c r="N40" s="5">
        <f t="shared" si="6"/>
        <v>3.5289099879013505E-2</v>
      </c>
      <c r="O40" s="5">
        <f t="shared" si="7"/>
        <v>-3.3441811480239498</v>
      </c>
    </row>
    <row r="41" spans="1:15" x14ac:dyDescent="0.15">
      <c r="A41" s="11">
        <v>12</v>
      </c>
      <c r="B41" s="11" t="s">
        <v>14</v>
      </c>
      <c r="C41" s="11">
        <v>-1</v>
      </c>
      <c r="D41" s="11">
        <v>30</v>
      </c>
      <c r="E41" s="29">
        <f t="shared" si="1"/>
        <v>38.281378855352138</v>
      </c>
      <c r="F41" s="11">
        <v>80</v>
      </c>
      <c r="G41" s="7">
        <v>27</v>
      </c>
      <c r="H41" s="11">
        <v>1</v>
      </c>
      <c r="I41" s="11">
        <v>0</v>
      </c>
      <c r="J41" s="9">
        <f t="shared" si="2"/>
        <v>22.977100100743119</v>
      </c>
      <c r="K41" s="9">
        <f t="shared" si="3"/>
        <v>1.8595883700079179</v>
      </c>
      <c r="L41" s="5">
        <f t="shared" si="4"/>
        <v>2.4104690654383702E-2</v>
      </c>
      <c r="M41" s="5">
        <f t="shared" si="5"/>
        <v>0.25926855569054474</v>
      </c>
      <c r="N41" s="5">
        <f t="shared" si="6"/>
        <v>0.25926855569054474</v>
      </c>
      <c r="O41" s="5">
        <f t="shared" si="7"/>
        <v>-1.3498908599283568</v>
      </c>
    </row>
    <row r="42" spans="1:15" x14ac:dyDescent="0.15">
      <c r="A42" s="11">
        <v>12</v>
      </c>
      <c r="B42" s="11" t="s">
        <v>14</v>
      </c>
      <c r="C42" s="11">
        <v>-1</v>
      </c>
      <c r="D42" s="12">
        <v>30</v>
      </c>
      <c r="E42" s="35">
        <f t="shared" si="1"/>
        <v>38.281378855352138</v>
      </c>
      <c r="F42" s="12">
        <v>80</v>
      </c>
      <c r="G42" s="14">
        <v>7</v>
      </c>
      <c r="H42" s="12">
        <v>1</v>
      </c>
      <c r="I42" s="12">
        <v>1</v>
      </c>
      <c r="J42" s="15">
        <f t="shared" si="2"/>
        <v>22.977100100743119</v>
      </c>
      <c r="K42" s="15">
        <f t="shared" si="3"/>
        <v>1.8595883700079179</v>
      </c>
      <c r="L42" s="6">
        <f t="shared" si="4"/>
        <v>2.6108124274713752E-2</v>
      </c>
      <c r="M42" s="6">
        <f t="shared" si="5"/>
        <v>0.89613028661448102</v>
      </c>
      <c r="N42" s="6">
        <f t="shared" si="6"/>
        <v>2.6108124274713752E-2</v>
      </c>
      <c r="O42" s="6">
        <f t="shared" si="7"/>
        <v>-3.6455087381962206</v>
      </c>
    </row>
    <row r="43" spans="1:15" x14ac:dyDescent="0.15">
      <c r="A43" s="11">
        <v>13</v>
      </c>
      <c r="B43" s="11" t="s">
        <v>14</v>
      </c>
      <c r="C43" s="11">
        <v>-1</v>
      </c>
      <c r="D43" s="11">
        <v>40</v>
      </c>
      <c r="E43" s="29">
        <f t="shared" si="1"/>
        <v>37.058917451700466</v>
      </c>
      <c r="F43" s="11">
        <v>60</v>
      </c>
      <c r="G43" s="7">
        <v>4</v>
      </c>
      <c r="H43" s="11">
        <v>1</v>
      </c>
      <c r="I43" s="11">
        <v>1</v>
      </c>
      <c r="J43" s="9">
        <f t="shared" si="2"/>
        <v>31.400923814443232</v>
      </c>
      <c r="K43" s="9">
        <f t="shared" si="3"/>
        <v>1.8595883700079179</v>
      </c>
      <c r="L43" s="5">
        <f t="shared" si="4"/>
        <v>9.8589824310728567E-3</v>
      </c>
      <c r="M43" s="5">
        <f t="shared" si="5"/>
        <v>0.97856173442598327</v>
      </c>
      <c r="N43" s="5">
        <f t="shared" si="6"/>
        <v>9.8589824310728567E-3</v>
      </c>
      <c r="O43" s="5">
        <f t="shared" si="7"/>
        <v>-4.6193723174100052</v>
      </c>
    </row>
    <row r="44" spans="1:15" x14ac:dyDescent="0.15">
      <c r="A44" s="11">
        <v>13</v>
      </c>
      <c r="B44" s="11" t="s">
        <v>14</v>
      </c>
      <c r="C44" s="11">
        <v>-1</v>
      </c>
      <c r="D44" s="11">
        <v>40</v>
      </c>
      <c r="E44" s="29">
        <f t="shared" si="1"/>
        <v>37.058917451700466</v>
      </c>
      <c r="F44" s="11">
        <v>60</v>
      </c>
      <c r="G44" s="7">
        <v>7</v>
      </c>
      <c r="H44" s="11">
        <v>1</v>
      </c>
      <c r="I44" s="11">
        <v>0</v>
      </c>
      <c r="J44" s="9">
        <f t="shared" si="2"/>
        <v>31.400923814443232</v>
      </c>
      <c r="K44" s="9">
        <f t="shared" si="3"/>
        <v>1.8595883700079179</v>
      </c>
      <c r="L44" s="5">
        <f t="shared" si="4"/>
        <v>1.5328905756089176E-2</v>
      </c>
      <c r="M44" s="5">
        <f t="shared" si="5"/>
        <v>0.9404909275256722</v>
      </c>
      <c r="N44" s="5">
        <f t="shared" si="6"/>
        <v>0.9404909275256722</v>
      </c>
      <c r="O44" s="5">
        <f t="shared" si="7"/>
        <v>-6.1353276724929282E-2</v>
      </c>
    </row>
    <row r="45" spans="1:15" x14ac:dyDescent="0.15">
      <c r="A45" s="11">
        <v>13</v>
      </c>
      <c r="B45" s="11" t="s">
        <v>14</v>
      </c>
      <c r="C45" s="11">
        <v>-1</v>
      </c>
      <c r="D45" s="11">
        <v>40</v>
      </c>
      <c r="E45" s="29">
        <f t="shared" si="1"/>
        <v>37.058917451700466</v>
      </c>
      <c r="F45" s="12">
        <v>60</v>
      </c>
      <c r="G45" s="14">
        <v>17</v>
      </c>
      <c r="H45" s="12">
        <v>1</v>
      </c>
      <c r="I45" s="12">
        <v>1</v>
      </c>
      <c r="J45" s="15">
        <f t="shared" si="2"/>
        <v>31.400923814443232</v>
      </c>
      <c r="K45" s="15">
        <f t="shared" si="3"/>
        <v>1.8595883700079179</v>
      </c>
      <c r="L45" s="6">
        <f t="shared" si="4"/>
        <v>2.5389554415092844E-2</v>
      </c>
      <c r="M45" s="6">
        <f t="shared" si="5"/>
        <v>0.72653309065495231</v>
      </c>
      <c r="N45" s="6">
        <f t="shared" si="6"/>
        <v>2.5389554415092844E-2</v>
      </c>
      <c r="O45" s="6">
        <f t="shared" si="7"/>
        <v>-3.6734174330417266</v>
      </c>
    </row>
    <row r="46" spans="1:15" x14ac:dyDescent="0.15">
      <c r="A46" s="11">
        <v>14</v>
      </c>
      <c r="B46" s="11" t="s">
        <v>14</v>
      </c>
      <c r="C46" s="11">
        <v>-1</v>
      </c>
      <c r="D46" s="11">
        <v>40</v>
      </c>
      <c r="E46" s="29">
        <f t="shared" si="1"/>
        <v>37.058917451700466</v>
      </c>
      <c r="F46" s="11">
        <v>70</v>
      </c>
      <c r="G46" s="7">
        <v>22</v>
      </c>
      <c r="H46" s="11">
        <v>1</v>
      </c>
      <c r="I46" s="11">
        <v>1</v>
      </c>
      <c r="J46" s="9">
        <f t="shared" si="2"/>
        <v>22.573872895838875</v>
      </c>
      <c r="K46" s="9">
        <f t="shared" si="3"/>
        <v>1.8595883700079179</v>
      </c>
      <c r="L46" s="5">
        <f t="shared" si="4"/>
        <v>3.1060581652340571E-2</v>
      </c>
      <c r="M46" s="5">
        <f t="shared" si="5"/>
        <v>0.38548896823608436</v>
      </c>
      <c r="N46" s="5">
        <f t="shared" si="6"/>
        <v>3.1060581652340571E-2</v>
      </c>
      <c r="O46" s="5">
        <f t="shared" si="7"/>
        <v>-3.4718157347035015</v>
      </c>
    </row>
    <row r="47" spans="1:15" x14ac:dyDescent="0.15">
      <c r="A47" s="11">
        <v>14</v>
      </c>
      <c r="B47" s="11" t="s">
        <v>14</v>
      </c>
      <c r="C47" s="11">
        <v>-1</v>
      </c>
      <c r="D47" s="11">
        <v>40</v>
      </c>
      <c r="E47" s="29">
        <f t="shared" si="1"/>
        <v>37.058917451700466</v>
      </c>
      <c r="F47" s="11">
        <v>70</v>
      </c>
      <c r="G47" s="7">
        <v>35</v>
      </c>
      <c r="H47" s="11">
        <v>1</v>
      </c>
      <c r="I47" s="11">
        <v>0</v>
      </c>
      <c r="J47" s="9">
        <f t="shared" si="2"/>
        <v>22.573872895838875</v>
      </c>
      <c r="K47" s="9">
        <f t="shared" si="3"/>
        <v>1.8595883700079179</v>
      </c>
      <c r="L47" s="5">
        <f t="shared" si="4"/>
        <v>1.252738486953644E-2</v>
      </c>
      <c r="M47" s="5">
        <f t="shared" si="5"/>
        <v>0.10431116134933416</v>
      </c>
      <c r="N47" s="5">
        <f t="shared" si="6"/>
        <v>0.10431116134933416</v>
      </c>
      <c r="O47" s="5">
        <f t="shared" si="7"/>
        <v>-2.260376910722508</v>
      </c>
    </row>
    <row r="48" spans="1:15" x14ac:dyDescent="0.15">
      <c r="A48" s="11">
        <v>14</v>
      </c>
      <c r="B48" s="11" t="s">
        <v>14</v>
      </c>
      <c r="C48" s="11">
        <v>-1</v>
      </c>
      <c r="D48" s="11">
        <v>40</v>
      </c>
      <c r="E48" s="29">
        <f t="shared" si="1"/>
        <v>37.058917451700466</v>
      </c>
      <c r="F48" s="12">
        <v>70</v>
      </c>
      <c r="G48" s="14">
        <v>9</v>
      </c>
      <c r="H48" s="12">
        <v>1</v>
      </c>
      <c r="I48" s="12">
        <v>1</v>
      </c>
      <c r="J48" s="15">
        <f t="shared" si="2"/>
        <v>22.573872895838875</v>
      </c>
      <c r="K48" s="15">
        <f t="shared" si="3"/>
        <v>1.8595883700079179</v>
      </c>
      <c r="L48" s="6">
        <f t="shared" si="4"/>
        <v>3.118709699231555E-2</v>
      </c>
      <c r="M48" s="6">
        <f t="shared" si="5"/>
        <v>0.83455023083253677</v>
      </c>
      <c r="N48" s="6">
        <f t="shared" si="6"/>
        <v>3.118709699231555E-2</v>
      </c>
      <c r="O48" s="6">
        <f t="shared" si="7"/>
        <v>-3.467750827643973</v>
      </c>
    </row>
    <row r="49" spans="1:15" x14ac:dyDescent="0.15">
      <c r="A49" s="11">
        <v>15</v>
      </c>
      <c r="B49" s="11" t="s">
        <v>14</v>
      </c>
      <c r="C49" s="11">
        <v>-1</v>
      </c>
      <c r="D49" s="11">
        <v>40</v>
      </c>
      <c r="E49" s="29">
        <f t="shared" si="1"/>
        <v>37.058917451700466</v>
      </c>
      <c r="F49" s="11">
        <v>80</v>
      </c>
      <c r="G49" s="7">
        <v>12</v>
      </c>
      <c r="H49" s="11">
        <v>1</v>
      </c>
      <c r="I49" s="11">
        <v>1</v>
      </c>
      <c r="J49" s="9">
        <f t="shared" si="2"/>
        <v>16.22817661444412</v>
      </c>
      <c r="K49" s="9">
        <f t="shared" si="3"/>
        <v>1.8595883700079179</v>
      </c>
      <c r="L49" s="5">
        <f t="shared" si="4"/>
        <v>4.9970643572499571E-2</v>
      </c>
      <c r="M49" s="5">
        <f t="shared" si="5"/>
        <v>0.56526224543164239</v>
      </c>
      <c r="N49" s="5">
        <f t="shared" si="6"/>
        <v>4.9970643572499571E-2</v>
      </c>
      <c r="O49" s="5">
        <f t="shared" si="7"/>
        <v>-2.9963195745314612</v>
      </c>
    </row>
    <row r="50" spans="1:15" x14ac:dyDescent="0.15">
      <c r="A50" s="11">
        <v>15</v>
      </c>
      <c r="B50" s="11" t="s">
        <v>14</v>
      </c>
      <c r="C50" s="11">
        <v>-1</v>
      </c>
      <c r="D50" s="11">
        <v>40</v>
      </c>
      <c r="E50" s="29">
        <f t="shared" si="1"/>
        <v>37.058917451700466</v>
      </c>
      <c r="F50" s="11">
        <v>80</v>
      </c>
      <c r="G50" s="7">
        <v>19</v>
      </c>
      <c r="H50" s="11">
        <v>1</v>
      </c>
      <c r="I50" s="11">
        <v>0</v>
      </c>
      <c r="J50" s="9">
        <f t="shared" si="2"/>
        <v>16.22817661444412</v>
      </c>
      <c r="K50" s="9">
        <f t="shared" si="3"/>
        <v>1.8595883700079179</v>
      </c>
      <c r="L50" s="5">
        <f t="shared" si="4"/>
        <v>3.4334389703381193E-2</v>
      </c>
      <c r="M50" s="5">
        <f t="shared" si="5"/>
        <v>0.26164611676882288</v>
      </c>
      <c r="N50" s="5">
        <f t="shared" si="6"/>
        <v>0.26164611676882288</v>
      </c>
      <c r="O50" s="5">
        <f t="shared" si="7"/>
        <v>-1.3407623875932859</v>
      </c>
    </row>
    <row r="51" spans="1:15" x14ac:dyDescent="0.15">
      <c r="A51" s="11">
        <v>15</v>
      </c>
      <c r="B51" s="11" t="s">
        <v>14</v>
      </c>
      <c r="C51" s="11">
        <v>-1</v>
      </c>
      <c r="D51" s="12">
        <v>40</v>
      </c>
      <c r="E51" s="35">
        <f t="shared" si="1"/>
        <v>37.058917451700466</v>
      </c>
      <c r="F51" s="12">
        <v>80</v>
      </c>
      <c r="G51" s="14">
        <v>5</v>
      </c>
      <c r="H51" s="12">
        <v>1</v>
      </c>
      <c r="I51" s="12">
        <v>1</v>
      </c>
      <c r="J51" s="15">
        <f t="shared" si="2"/>
        <v>16.22817661444412</v>
      </c>
      <c r="K51" s="15">
        <f t="shared" si="3"/>
        <v>1.8595883700079179</v>
      </c>
      <c r="L51" s="6">
        <f t="shared" si="4"/>
        <v>3.7239309883591136E-2</v>
      </c>
      <c r="M51" s="6">
        <f t="shared" si="5"/>
        <v>0.89405003019949447</v>
      </c>
      <c r="N51" s="6">
        <f t="shared" si="6"/>
        <v>3.7239309883591136E-2</v>
      </c>
      <c r="O51" s="6">
        <f t="shared" si="7"/>
        <v>-3.2903903583349092</v>
      </c>
    </row>
    <row r="52" spans="1:15" x14ac:dyDescent="0.15">
      <c r="A52" s="11">
        <v>16</v>
      </c>
      <c r="B52" s="11" t="s">
        <v>14</v>
      </c>
      <c r="C52" s="11">
        <v>-1</v>
      </c>
      <c r="D52" s="11">
        <v>50</v>
      </c>
      <c r="E52" s="29">
        <f t="shared" si="1"/>
        <v>35.912115116818818</v>
      </c>
      <c r="F52" s="11">
        <v>60</v>
      </c>
      <c r="G52" s="7">
        <v>12</v>
      </c>
      <c r="H52" s="11">
        <v>1</v>
      </c>
      <c r="I52" s="11">
        <v>1</v>
      </c>
      <c r="J52" s="9">
        <f t="shared" si="2"/>
        <v>22.66021454011231</v>
      </c>
      <c r="K52" s="9">
        <f t="shared" si="3"/>
        <v>1.8595883700079179</v>
      </c>
      <c r="L52" s="5">
        <f t="shared" si="4"/>
        <v>3.4968107847161714E-2</v>
      </c>
      <c r="M52" s="5">
        <f t="shared" si="5"/>
        <v>0.7359306116818356</v>
      </c>
      <c r="N52" s="5">
        <f t="shared" si="6"/>
        <v>3.4968107847161714E-2</v>
      </c>
      <c r="O52" s="5">
        <f t="shared" si="7"/>
        <v>-3.353318837258592</v>
      </c>
    </row>
    <row r="53" spans="1:15" x14ac:dyDescent="0.15">
      <c r="A53" s="11">
        <v>16</v>
      </c>
      <c r="B53" s="11" t="s">
        <v>14</v>
      </c>
      <c r="C53" s="11">
        <v>-1</v>
      </c>
      <c r="D53" s="11">
        <v>50</v>
      </c>
      <c r="E53" s="29">
        <f t="shared" si="1"/>
        <v>35.912115116818818</v>
      </c>
      <c r="F53" s="11">
        <v>60</v>
      </c>
      <c r="G53" s="7">
        <v>9</v>
      </c>
      <c r="H53" s="11">
        <v>1</v>
      </c>
      <c r="I53" s="11">
        <v>1</v>
      </c>
      <c r="J53" s="9">
        <f t="shared" si="2"/>
        <v>22.66021454011231</v>
      </c>
      <c r="K53" s="9">
        <f t="shared" si="3"/>
        <v>1.8595883700079179</v>
      </c>
      <c r="L53" s="5">
        <f t="shared" si="4"/>
        <v>3.1006125575564283E-2</v>
      </c>
      <c r="M53" s="5">
        <f t="shared" si="5"/>
        <v>0.83561864510822248</v>
      </c>
      <c r="N53" s="5">
        <f t="shared" si="6"/>
        <v>3.1006125575564283E-2</v>
      </c>
      <c r="O53" s="5">
        <f t="shared" si="7"/>
        <v>-3.4735704948053927</v>
      </c>
    </row>
    <row r="54" spans="1:15" x14ac:dyDescent="0.15">
      <c r="A54" s="11">
        <v>16</v>
      </c>
      <c r="B54" s="11" t="s">
        <v>14</v>
      </c>
      <c r="C54" s="11">
        <v>-1</v>
      </c>
      <c r="D54" s="11">
        <v>50</v>
      </c>
      <c r="E54" s="29">
        <f t="shared" si="1"/>
        <v>35.912115116818818</v>
      </c>
      <c r="F54" s="12">
        <v>60</v>
      </c>
      <c r="G54" s="14">
        <v>15</v>
      </c>
      <c r="H54" s="12">
        <v>1</v>
      </c>
      <c r="I54" s="12">
        <v>0</v>
      </c>
      <c r="J54" s="15">
        <f t="shared" si="2"/>
        <v>22.66021454011231</v>
      </c>
      <c r="K54" s="15">
        <f t="shared" si="3"/>
        <v>1.8595883700079179</v>
      </c>
      <c r="L54" s="6">
        <f t="shared" si="4"/>
        <v>3.6181675799078654E-2</v>
      </c>
      <c r="M54" s="6">
        <f t="shared" si="5"/>
        <v>0.62856572106109454</v>
      </c>
      <c r="N54" s="6">
        <f t="shared" si="6"/>
        <v>0.62856572106109454</v>
      </c>
      <c r="O54" s="6">
        <f t="shared" si="7"/>
        <v>-0.4643146883023993</v>
      </c>
    </row>
    <row r="55" spans="1:15" x14ac:dyDescent="0.15">
      <c r="A55" s="11">
        <v>17</v>
      </c>
      <c r="B55" s="11" t="s">
        <v>14</v>
      </c>
      <c r="C55" s="11">
        <v>-1</v>
      </c>
      <c r="D55" s="11">
        <v>50</v>
      </c>
      <c r="E55" s="29">
        <f t="shared" si="1"/>
        <v>35.912115116818818</v>
      </c>
      <c r="F55" s="11">
        <v>70</v>
      </c>
      <c r="G55" s="7">
        <v>16</v>
      </c>
      <c r="H55" s="11">
        <v>1</v>
      </c>
      <c r="I55" s="11">
        <v>1</v>
      </c>
      <c r="J55" s="9">
        <f t="shared" si="2"/>
        <v>16.290246931704964</v>
      </c>
      <c r="K55" s="9">
        <f t="shared" si="3"/>
        <v>1.8595883700079179</v>
      </c>
      <c r="L55" s="5">
        <f t="shared" si="4"/>
        <v>4.2732897612633561E-2</v>
      </c>
      <c r="M55" s="5">
        <f t="shared" si="5"/>
        <v>0.38017590061981377</v>
      </c>
      <c r="N55" s="5">
        <f t="shared" si="6"/>
        <v>4.2732897612633561E-2</v>
      </c>
      <c r="O55" s="5">
        <f t="shared" si="7"/>
        <v>-3.1527862194878851</v>
      </c>
    </row>
    <row r="56" spans="1:15" x14ac:dyDescent="0.15">
      <c r="A56" s="11">
        <v>17</v>
      </c>
      <c r="B56" s="11" t="s">
        <v>14</v>
      </c>
      <c r="C56" s="11">
        <v>-1</v>
      </c>
      <c r="D56" s="11">
        <v>50</v>
      </c>
      <c r="E56" s="29">
        <f t="shared" si="1"/>
        <v>35.912115116818818</v>
      </c>
      <c r="F56" s="11">
        <v>70</v>
      </c>
      <c r="G56" s="7">
        <v>25</v>
      </c>
      <c r="H56" s="11">
        <v>1</v>
      </c>
      <c r="I56" s="11">
        <v>0</v>
      </c>
      <c r="J56" s="9">
        <f t="shared" si="2"/>
        <v>16.290246931704964</v>
      </c>
      <c r="K56" s="9">
        <f t="shared" si="3"/>
        <v>1.8595883700079179</v>
      </c>
      <c r="L56" s="5">
        <f t="shared" si="4"/>
        <v>1.795727217927659E-2</v>
      </c>
      <c r="M56" s="5">
        <f t="shared" si="5"/>
        <v>0.10885720174672364</v>
      </c>
      <c r="N56" s="5">
        <f t="shared" si="6"/>
        <v>0.10885720174672364</v>
      </c>
      <c r="O56" s="5">
        <f t="shared" si="7"/>
        <v>-2.2177183313705493</v>
      </c>
    </row>
    <row r="57" spans="1:15" x14ac:dyDescent="0.15">
      <c r="A57" s="11">
        <v>17</v>
      </c>
      <c r="B57" s="11" t="s">
        <v>14</v>
      </c>
      <c r="C57" s="11">
        <v>-1</v>
      </c>
      <c r="D57" s="11">
        <v>50</v>
      </c>
      <c r="E57" s="29">
        <f t="shared" si="1"/>
        <v>35.912115116818818</v>
      </c>
      <c r="F57" s="12">
        <v>70</v>
      </c>
      <c r="G57" s="14">
        <v>6</v>
      </c>
      <c r="H57" s="12">
        <v>1</v>
      </c>
      <c r="I57" s="12">
        <v>1</v>
      </c>
      <c r="J57" s="15">
        <f t="shared" si="2"/>
        <v>16.290246931704964</v>
      </c>
      <c r="K57" s="15">
        <f t="shared" si="3"/>
        <v>1.8595883700079179</v>
      </c>
      <c r="L57" s="6">
        <f t="shared" si="4"/>
        <v>4.1384164318376999E-2</v>
      </c>
      <c r="M57" s="6">
        <f t="shared" si="5"/>
        <v>0.85548854602808533</v>
      </c>
      <c r="N57" s="6">
        <f t="shared" si="6"/>
        <v>4.1384164318376999E-2</v>
      </c>
      <c r="O57" s="6">
        <f t="shared" si="7"/>
        <v>-3.1848569757113605</v>
      </c>
    </row>
    <row r="58" spans="1:15" x14ac:dyDescent="0.15">
      <c r="A58" s="11">
        <v>18</v>
      </c>
      <c r="B58" s="11" t="s">
        <v>14</v>
      </c>
      <c r="C58" s="11">
        <v>-1</v>
      </c>
      <c r="D58" s="11">
        <v>50</v>
      </c>
      <c r="E58" s="29">
        <f t="shared" si="1"/>
        <v>35.912115116818818</v>
      </c>
      <c r="F58" s="11">
        <v>80</v>
      </c>
      <c r="G58" s="7">
        <v>8</v>
      </c>
      <c r="H58" s="11">
        <v>1</v>
      </c>
      <c r="I58" s="11">
        <v>1</v>
      </c>
      <c r="J58" s="9">
        <f t="shared" si="2"/>
        <v>11.71092818323369</v>
      </c>
      <c r="K58" s="9">
        <f t="shared" si="3"/>
        <v>1.8595883700079179</v>
      </c>
      <c r="L58" s="5">
        <f t="shared" si="4"/>
        <v>6.994496363585187E-2</v>
      </c>
      <c r="M58" s="5">
        <f t="shared" si="5"/>
        <v>0.6112149440585195</v>
      </c>
      <c r="N58" s="5">
        <f t="shared" si="6"/>
        <v>6.994496363585187E-2</v>
      </c>
      <c r="O58" s="5">
        <f t="shared" si="7"/>
        <v>-2.6600465799501989</v>
      </c>
    </row>
    <row r="59" spans="1:15" x14ac:dyDescent="0.15">
      <c r="A59" s="11">
        <v>18</v>
      </c>
      <c r="B59" s="11" t="s">
        <v>14</v>
      </c>
      <c r="C59" s="11">
        <v>-1</v>
      </c>
      <c r="D59" s="11">
        <v>50</v>
      </c>
      <c r="E59" s="29">
        <f t="shared" si="1"/>
        <v>35.912115116818818</v>
      </c>
      <c r="F59" s="11">
        <v>80</v>
      </c>
      <c r="G59" s="7">
        <v>14</v>
      </c>
      <c r="H59" s="11">
        <v>1</v>
      </c>
      <c r="I59" s="11">
        <v>0</v>
      </c>
      <c r="J59" s="9">
        <f t="shared" si="2"/>
        <v>11.71092818323369</v>
      </c>
      <c r="K59" s="9">
        <f t="shared" si="3"/>
        <v>1.8595883700079179</v>
      </c>
      <c r="L59" s="5">
        <f t="shared" si="4"/>
        <v>4.5938323514341024E-2</v>
      </c>
      <c r="M59" s="5">
        <f t="shared" si="5"/>
        <v>0.24814182793930584</v>
      </c>
      <c r="N59" s="5">
        <f t="shared" si="6"/>
        <v>0.24814182793930584</v>
      </c>
      <c r="O59" s="5">
        <f t="shared" si="7"/>
        <v>-1.3937548094300816</v>
      </c>
    </row>
    <row r="60" spans="1:15" x14ac:dyDescent="0.15">
      <c r="A60" s="12">
        <v>18</v>
      </c>
      <c r="B60" s="12" t="s">
        <v>14</v>
      </c>
      <c r="C60" s="12">
        <v>-1</v>
      </c>
      <c r="D60" s="12">
        <v>50</v>
      </c>
      <c r="E60" s="35">
        <f t="shared" si="1"/>
        <v>35.912115116818818</v>
      </c>
      <c r="F60" s="12">
        <v>80</v>
      </c>
      <c r="G60" s="14">
        <v>3</v>
      </c>
      <c r="H60" s="12">
        <v>1</v>
      </c>
      <c r="I60" s="12">
        <v>1</v>
      </c>
      <c r="J60" s="15">
        <f t="shared" si="2"/>
        <v>11.71092818323369</v>
      </c>
      <c r="K60" s="15">
        <f t="shared" si="3"/>
        <v>1.8595883700079179</v>
      </c>
      <c r="L60" s="6">
        <f t="shared" si="4"/>
        <v>4.5488205915165142E-2</v>
      </c>
      <c r="M60" s="6">
        <f t="shared" si="5"/>
        <v>0.92362162353142807</v>
      </c>
      <c r="N60" s="6">
        <f t="shared" si="6"/>
        <v>4.5488205915165142E-2</v>
      </c>
      <c r="O60" s="6">
        <f t="shared" si="7"/>
        <v>-3.0903021972818321</v>
      </c>
    </row>
  </sheetData>
  <mergeCells count="3">
    <mergeCell ref="J5:K5"/>
    <mergeCell ref="L5:M5"/>
    <mergeCell ref="N5:O5"/>
  </mergeCells>
  <phoneticPr fontId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30723" r:id="rId3">
          <objectPr defaultSize="0" autoPict="0" r:id="rId4">
            <anchor moveWithCells="1" sizeWithCells="1">
              <from>
                <xdr:col>0</xdr:col>
                <xdr:colOff>133350</xdr:colOff>
                <xdr:row>1</xdr:row>
                <xdr:rowOff>104775</xdr:rowOff>
              </from>
              <to>
                <xdr:col>7</xdr:col>
                <xdr:colOff>285750</xdr:colOff>
                <xdr:row>3</xdr:row>
                <xdr:rowOff>142875</xdr:rowOff>
              </to>
            </anchor>
          </objectPr>
        </oleObject>
      </mc:Choice>
      <mc:Fallback>
        <oleObject progId="Equation.DSMT4" shapeId="30723" r:id="rId3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P22"/>
  <sheetViews>
    <sheetView tabSelected="1" workbookViewId="0">
      <selection activeCell="F26" sqref="F26"/>
    </sheetView>
  </sheetViews>
  <sheetFormatPr defaultRowHeight="15" x14ac:dyDescent="0.15"/>
  <cols>
    <col min="1" max="1" width="5.375" style="1" customWidth="1"/>
    <col min="2" max="2" width="9" style="1"/>
    <col min="3" max="8" width="6.875" style="1" customWidth="1"/>
    <col min="9" max="16384" width="9" style="1"/>
  </cols>
  <sheetData>
    <row r="1" spans="2:16" x14ac:dyDescent="0.15">
      <c r="B1" s="41" t="s">
        <v>31</v>
      </c>
    </row>
    <row r="2" spans="2:16" x14ac:dyDescent="0.15">
      <c r="B2" s="22" t="s">
        <v>32</v>
      </c>
    </row>
    <row r="3" spans="2:16" x14ac:dyDescent="0.15">
      <c r="B3" s="14"/>
      <c r="C3" s="14"/>
      <c r="D3" s="14"/>
      <c r="E3" s="14"/>
      <c r="F3" s="14"/>
      <c r="G3" s="14"/>
      <c r="H3" s="14"/>
    </row>
    <row r="4" spans="2:16" x14ac:dyDescent="0.15">
      <c r="B4" s="42"/>
      <c r="C4" s="39" t="s">
        <v>33</v>
      </c>
      <c r="D4" s="39"/>
      <c r="E4" s="43"/>
      <c r="F4" s="44" t="s">
        <v>45</v>
      </c>
      <c r="G4" s="44"/>
      <c r="H4" s="44"/>
      <c r="J4" s="1" t="s">
        <v>7</v>
      </c>
      <c r="K4" s="1" t="s">
        <v>8</v>
      </c>
      <c r="L4" s="1" t="s">
        <v>9</v>
      </c>
      <c r="M4" s="1" t="s">
        <v>10</v>
      </c>
      <c r="N4" s="41" t="s">
        <v>34</v>
      </c>
      <c r="O4" s="1" t="s">
        <v>35</v>
      </c>
    </row>
    <row r="5" spans="2:16" x14ac:dyDescent="0.15">
      <c r="B5" s="45"/>
      <c r="C5" s="46" t="s">
        <v>36</v>
      </c>
      <c r="D5" s="47"/>
      <c r="E5" s="48"/>
      <c r="F5" s="46" t="s">
        <v>36</v>
      </c>
      <c r="G5" s="49"/>
      <c r="H5" s="49"/>
      <c r="J5" s="1" t="s">
        <v>13</v>
      </c>
      <c r="K5" s="1">
        <v>0</v>
      </c>
      <c r="L5" s="1">
        <v>30</v>
      </c>
      <c r="M5" s="1">
        <v>60</v>
      </c>
      <c r="N5" s="1">
        <v>3</v>
      </c>
      <c r="O5" s="50">
        <v>100.523</v>
      </c>
      <c r="P5" s="1">
        <v>100.54</v>
      </c>
    </row>
    <row r="6" spans="2:16" x14ac:dyDescent="0.15">
      <c r="B6" s="51" t="s">
        <v>37</v>
      </c>
      <c r="C6" s="52">
        <v>0.6</v>
      </c>
      <c r="D6" s="52">
        <v>0.7</v>
      </c>
      <c r="E6" s="53">
        <v>0.8</v>
      </c>
      <c r="F6" s="52">
        <v>0.6</v>
      </c>
      <c r="G6" s="52">
        <v>0.7</v>
      </c>
      <c r="H6" s="52">
        <v>0.8</v>
      </c>
      <c r="J6" s="1" t="s">
        <v>13</v>
      </c>
      <c r="K6" s="1">
        <v>0</v>
      </c>
      <c r="L6" s="1">
        <v>30</v>
      </c>
      <c r="M6" s="1">
        <v>70</v>
      </c>
      <c r="N6" s="1">
        <v>3</v>
      </c>
      <c r="O6" s="50">
        <v>46.067</v>
      </c>
      <c r="P6" s="1">
        <v>46.07</v>
      </c>
    </row>
    <row r="7" spans="2:16" x14ac:dyDescent="0.15">
      <c r="B7" s="54" t="s">
        <v>38</v>
      </c>
      <c r="C7" s="55">
        <v>100.54</v>
      </c>
      <c r="D7" s="55">
        <v>46.067</v>
      </c>
      <c r="E7" s="56">
        <v>30.074999999999999</v>
      </c>
      <c r="F7" s="55">
        <v>19.027000000000001</v>
      </c>
      <c r="G7" s="55">
        <v>42.857999999999997</v>
      </c>
      <c r="H7" s="55">
        <v>23.045999999999999</v>
      </c>
      <c r="J7" s="1" t="s">
        <v>13</v>
      </c>
      <c r="K7" s="1">
        <v>0</v>
      </c>
      <c r="L7" s="1">
        <v>30</v>
      </c>
      <c r="M7" s="1">
        <v>80</v>
      </c>
      <c r="N7" s="1">
        <v>3</v>
      </c>
      <c r="O7" s="50">
        <v>30.074999999999999</v>
      </c>
      <c r="P7" s="1">
        <v>30.08</v>
      </c>
    </row>
    <row r="8" spans="2:16" x14ac:dyDescent="0.15">
      <c r="B8" s="54" t="s">
        <v>43</v>
      </c>
      <c r="C8" s="55">
        <v>58.975999999999999</v>
      </c>
      <c r="D8" s="55">
        <v>38.36</v>
      </c>
      <c r="E8" s="57">
        <v>21.221</v>
      </c>
      <c r="F8" s="55">
        <v>13.432</v>
      </c>
      <c r="G8" s="55">
        <v>29.86</v>
      </c>
      <c r="H8" s="55">
        <v>16.238</v>
      </c>
      <c r="J8" s="1" t="s">
        <v>13</v>
      </c>
      <c r="K8" s="1">
        <v>0</v>
      </c>
      <c r="L8" s="1">
        <v>40</v>
      </c>
      <c r="M8" s="1">
        <v>60</v>
      </c>
      <c r="N8" s="1">
        <v>3</v>
      </c>
      <c r="O8" s="50">
        <v>58.975999999999999</v>
      </c>
      <c r="P8" s="1">
        <v>58.98</v>
      </c>
    </row>
    <row r="9" spans="2:16" x14ac:dyDescent="0.15">
      <c r="B9" s="58" t="s">
        <v>44</v>
      </c>
      <c r="C9" s="59">
        <v>40.619999999999997</v>
      </c>
      <c r="D9" s="60">
        <v>27.469000000000001</v>
      </c>
      <c r="E9" s="61">
        <v>16.388999999999999</v>
      </c>
      <c r="F9" s="60">
        <v>14.708</v>
      </c>
      <c r="G9" s="60">
        <v>21.376999999999999</v>
      </c>
      <c r="H9" s="60">
        <v>11.622999999999999</v>
      </c>
      <c r="J9" s="1" t="s">
        <v>13</v>
      </c>
      <c r="K9" s="1">
        <v>0</v>
      </c>
      <c r="L9" s="1">
        <v>40</v>
      </c>
      <c r="M9" s="1">
        <v>70</v>
      </c>
      <c r="N9" s="1">
        <v>3</v>
      </c>
      <c r="O9" s="50">
        <v>38.35</v>
      </c>
      <c r="P9" s="1">
        <v>38.36</v>
      </c>
    </row>
    <row r="10" spans="2:16" x14ac:dyDescent="0.15">
      <c r="J10" s="1" t="s">
        <v>13</v>
      </c>
      <c r="K10" s="1">
        <v>0</v>
      </c>
      <c r="L10" s="1">
        <v>40</v>
      </c>
      <c r="M10" s="1">
        <v>80</v>
      </c>
      <c r="N10" s="1">
        <v>3</v>
      </c>
      <c r="O10" s="50">
        <v>21.221</v>
      </c>
      <c r="P10" s="1">
        <v>21.22</v>
      </c>
    </row>
    <row r="11" spans="2:16" x14ac:dyDescent="0.15">
      <c r="J11" s="1" t="s">
        <v>13</v>
      </c>
      <c r="K11" s="1">
        <v>0</v>
      </c>
      <c r="L11" s="1">
        <v>50</v>
      </c>
      <c r="M11" s="1">
        <v>60</v>
      </c>
      <c r="N11" s="1">
        <v>3</v>
      </c>
      <c r="O11" s="50">
        <v>40.61</v>
      </c>
      <c r="P11" s="1">
        <v>40.619999999999997</v>
      </c>
    </row>
    <row r="12" spans="2:16" x14ac:dyDescent="0.15">
      <c r="J12" s="1" t="s">
        <v>13</v>
      </c>
      <c r="K12" s="1">
        <v>0</v>
      </c>
      <c r="L12" s="1">
        <v>50</v>
      </c>
      <c r="M12" s="1">
        <v>70</v>
      </c>
      <c r="N12" s="1">
        <v>3</v>
      </c>
      <c r="O12" s="50">
        <v>27.469000000000001</v>
      </c>
      <c r="P12" s="1">
        <v>27.47</v>
      </c>
    </row>
    <row r="13" spans="2:16" x14ac:dyDescent="0.15">
      <c r="J13" s="1" t="s">
        <v>13</v>
      </c>
      <c r="K13" s="1">
        <v>0</v>
      </c>
      <c r="L13" s="1">
        <v>50</v>
      </c>
      <c r="M13" s="1">
        <v>80</v>
      </c>
      <c r="N13" s="1">
        <v>3</v>
      </c>
      <c r="O13" s="50">
        <v>16.388999999999999</v>
      </c>
      <c r="P13" s="1">
        <v>16.39</v>
      </c>
    </row>
    <row r="14" spans="2:16" x14ac:dyDescent="0.15">
      <c r="J14" s="1" t="s">
        <v>14</v>
      </c>
      <c r="K14" s="1">
        <v>1</v>
      </c>
      <c r="L14" s="1">
        <v>30</v>
      </c>
      <c r="M14" s="1">
        <v>60</v>
      </c>
      <c r="N14" s="1">
        <v>3</v>
      </c>
      <c r="O14" s="50">
        <v>19.027000000000001</v>
      </c>
      <c r="P14" s="1">
        <v>19.03</v>
      </c>
    </row>
    <row r="15" spans="2:16" x14ac:dyDescent="0.15">
      <c r="J15" s="1" t="s">
        <v>14</v>
      </c>
      <c r="K15" s="1">
        <v>1</v>
      </c>
      <c r="L15" s="1">
        <v>30</v>
      </c>
      <c r="M15" s="1">
        <v>70</v>
      </c>
      <c r="N15" s="1">
        <v>3</v>
      </c>
      <c r="O15" s="50">
        <v>42.857999999999997</v>
      </c>
      <c r="P15" s="1">
        <v>42.86</v>
      </c>
    </row>
    <row r="16" spans="2:16" x14ac:dyDescent="0.15">
      <c r="J16" s="1" t="s">
        <v>14</v>
      </c>
      <c r="K16" s="1">
        <v>1</v>
      </c>
      <c r="L16" s="1">
        <v>30</v>
      </c>
      <c r="M16" s="1">
        <v>80</v>
      </c>
      <c r="N16" s="1">
        <v>3</v>
      </c>
      <c r="O16" s="50">
        <v>23.045999999999999</v>
      </c>
      <c r="P16" s="1">
        <v>23.05</v>
      </c>
    </row>
    <row r="17" spans="10:16" x14ac:dyDescent="0.15">
      <c r="J17" s="1" t="s">
        <v>14</v>
      </c>
      <c r="K17" s="1">
        <v>1</v>
      </c>
      <c r="L17" s="1">
        <v>40</v>
      </c>
      <c r="M17" s="1">
        <v>60</v>
      </c>
      <c r="N17" s="1">
        <v>3</v>
      </c>
      <c r="O17" s="50">
        <v>13.432</v>
      </c>
      <c r="P17" s="1">
        <v>13.43</v>
      </c>
    </row>
    <row r="18" spans="10:16" x14ac:dyDescent="0.15">
      <c r="J18" s="1" t="s">
        <v>14</v>
      </c>
      <c r="K18" s="1">
        <v>1</v>
      </c>
      <c r="L18" s="1">
        <v>40</v>
      </c>
      <c r="M18" s="1">
        <v>70</v>
      </c>
      <c r="N18" s="1">
        <v>3</v>
      </c>
      <c r="O18" s="50">
        <v>29.853000000000002</v>
      </c>
      <c r="P18" s="1">
        <v>29.86</v>
      </c>
    </row>
    <row r="19" spans="10:16" x14ac:dyDescent="0.15">
      <c r="J19" s="1" t="s">
        <v>14</v>
      </c>
      <c r="K19" s="1">
        <v>1</v>
      </c>
      <c r="L19" s="1">
        <v>40</v>
      </c>
      <c r="M19" s="1">
        <v>80</v>
      </c>
      <c r="N19" s="1">
        <v>3</v>
      </c>
      <c r="O19" s="50">
        <v>16.238</v>
      </c>
      <c r="P19" s="1">
        <v>16.239999999999998</v>
      </c>
    </row>
    <row r="20" spans="10:16" x14ac:dyDescent="0.15">
      <c r="J20" s="1" t="s">
        <v>14</v>
      </c>
      <c r="K20" s="1">
        <v>1</v>
      </c>
      <c r="L20" s="1">
        <v>50</v>
      </c>
      <c r="M20" s="1">
        <v>60</v>
      </c>
      <c r="N20" s="1">
        <v>3</v>
      </c>
      <c r="O20" s="50">
        <v>14.708</v>
      </c>
      <c r="P20" s="1">
        <v>14.71</v>
      </c>
    </row>
    <row r="21" spans="10:16" x14ac:dyDescent="0.15">
      <c r="J21" s="1" t="s">
        <v>14</v>
      </c>
      <c r="K21" s="1">
        <v>1</v>
      </c>
      <c r="L21" s="1">
        <v>50</v>
      </c>
      <c r="M21" s="1">
        <v>70</v>
      </c>
      <c r="N21" s="1">
        <v>3</v>
      </c>
      <c r="O21" s="50">
        <v>21.376999999999999</v>
      </c>
      <c r="P21" s="1">
        <v>21.38</v>
      </c>
    </row>
    <row r="22" spans="10:16" x14ac:dyDescent="0.15">
      <c r="J22" s="1" t="s">
        <v>14</v>
      </c>
      <c r="K22" s="1">
        <v>1</v>
      </c>
      <c r="L22" s="1">
        <v>50</v>
      </c>
      <c r="M22" s="1">
        <v>80</v>
      </c>
      <c r="N22" s="1">
        <v>3</v>
      </c>
      <c r="O22" s="50">
        <v>11.622999999999999</v>
      </c>
      <c r="P22" s="1">
        <v>11.62</v>
      </c>
    </row>
  </sheetData>
  <mergeCells count="4">
    <mergeCell ref="C4:E4"/>
    <mergeCell ref="F4:H4"/>
    <mergeCell ref="C5:E5"/>
    <mergeCell ref="F5:H5"/>
  </mergeCells>
  <phoneticPr fontId="1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32769" r:id="rId3">
          <objectPr defaultSize="0" autoPict="0" r:id="rId4">
            <anchor moveWithCells="1" sizeWithCells="1">
              <from>
                <xdr:col>4</xdr:col>
                <xdr:colOff>314325</xdr:colOff>
                <xdr:row>1</xdr:row>
                <xdr:rowOff>9525</xdr:rowOff>
              </from>
              <to>
                <xdr:col>4</xdr:col>
                <xdr:colOff>457200</xdr:colOff>
                <xdr:row>1</xdr:row>
                <xdr:rowOff>152400</xdr:rowOff>
              </to>
            </anchor>
          </objectPr>
        </oleObject>
      </mc:Choice>
      <mc:Fallback>
        <oleObject progId="Equation.DSMT4" shapeId="3276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廣野3元表</vt:lpstr>
      <vt:lpstr>9.1節アレニウス</vt:lpstr>
      <vt:lpstr>Weibull α</vt:lpstr>
      <vt:lpstr>'9.1節アレニウス'!_Ref414192612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2014-11-15T05:15:52Z</dcterms:created>
  <dcterms:modified xsi:type="dcterms:W3CDTF">2015-03-27T08:28:48Z</dcterms:modified>
</cp:coreProperties>
</file>